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</sheets>
  <definedNames>
    <definedName name="__CDS_P1_G1__">'List1'!$A$71:$J$102</definedName>
    <definedName name="__CDS_P1_G2__">'List1'!$B$73:$J$80</definedName>
    <definedName name="__CDS_P1_G3__">'List1'!$C$75:$J$79</definedName>
    <definedName name="__CDS_P1_G4__">'List1'!$C$77:$F$77</definedName>
    <definedName name="__CDS_TP_G1__">'List1'!$A$113:$M$164</definedName>
    <definedName name="__CDS_TP_G2__">'List1'!$B$115:$M$148</definedName>
    <definedName name="__CDS_TP_G3__">'List1'!$C$117:$M$127</definedName>
    <definedName name="__CDS_TP_G4__">'List1'!$E$119:$N$119</definedName>
    <definedName name="__CDSG1__">'List1'!$A$8:$J$60</definedName>
    <definedName name="__CDSG2__">'List1'!$A$10:$J$21</definedName>
    <definedName name="__CDSG3__">'List1'!$A$12:$J$20</definedName>
    <definedName name="__CDSG4__">'List1'!$C$14:$F$14</definedName>
    <definedName name="__CDSNaslov__">'List1'!$A$1:$J$7</definedName>
    <definedName name="__CDSNaslov_p1__">'List1'!$A$69:$J$70</definedName>
    <definedName name="__CDSNaslov_TP__">'List1'!$A$111:$J$112</definedName>
    <definedName name="__CDSPR_Donos__">'List1'!$A$105:$J$106</definedName>
    <definedName name="__Main__">'List1'!$A$1:$N$167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<sst xmlns="http://schemas.openxmlformats.org/spreadsheetml/2006/main" count="214" uniqueCount="88">
  <si>
    <t>s</t>
  </si>
  <si>
    <t>11</t>
  </si>
  <si>
    <t>31</t>
  </si>
  <si>
    <t>023</t>
  </si>
  <si>
    <t>3111</t>
  </si>
  <si>
    <t>3121</t>
  </si>
  <si>
    <t>3132</t>
  </si>
  <si>
    <t>3211</t>
  </si>
  <si>
    <t>3212</t>
  </si>
  <si>
    <t>3213</t>
  </si>
  <si>
    <t>3221</t>
  </si>
  <si>
    <t>3223</t>
  </si>
  <si>
    <t>3225</t>
  </si>
  <si>
    <t>3231</t>
  </si>
  <si>
    <t>3232</t>
  </si>
  <si>
    <t>3233</t>
  </si>
  <si>
    <t>3234</t>
  </si>
  <si>
    <t>3235</t>
  </si>
  <si>
    <t>3237</t>
  </si>
  <si>
    <t>3239</t>
  </si>
  <si>
    <t>3292</t>
  </si>
  <si>
    <t>3299</t>
  </si>
  <si>
    <t>3431</t>
  </si>
  <si>
    <t>4221</t>
  </si>
  <si>
    <t>6615</t>
  </si>
  <si>
    <t>6711</t>
  </si>
  <si>
    <t>6712</t>
  </si>
  <si>
    <t>I-19</t>
  </si>
  <si>
    <t>Plan</t>
  </si>
  <si>
    <t>suma</t>
  </si>
  <si>
    <t>Izvori</t>
  </si>
  <si>
    <t>Energija</t>
  </si>
  <si>
    <t>Ustanova</t>
  </si>
  <si>
    <t>7 (6 - 5)</t>
  </si>
  <si>
    <t>A56502801</t>
  </si>
  <si>
    <t>A56502901</t>
  </si>
  <si>
    <t>A78300001</t>
  </si>
  <si>
    <t>A78300101</t>
  </si>
  <si>
    <t>SVEUKUPNO:</t>
  </si>
  <si>
    <t>PLAN PRIHODA</t>
  </si>
  <si>
    <t>Plan prihoda</t>
  </si>
  <si>
    <t>DONOS (PLAN):</t>
  </si>
  <si>
    <t>ODNOS (PLAN):</t>
  </si>
  <si>
    <t>Ostale usluge</t>
  </si>
  <si>
    <t>15 (12 + 5 -14)</t>
  </si>
  <si>
    <t>Konto 4. razina</t>
  </si>
  <si>
    <t>Komunalne usluge</t>
  </si>
  <si>
    <t>Vlastiti prihodi</t>
  </si>
  <si>
    <t>Donos (planirano)</t>
  </si>
  <si>
    <t>Odnos (planirano)</t>
  </si>
  <si>
    <t>Premije osiguranja</t>
  </si>
  <si>
    <t>MINISTARSTVO KULTURE</t>
  </si>
  <si>
    <t>Indeks (%) planiranja</t>
  </si>
  <si>
    <t>Zakupnine i najamnine</t>
  </si>
  <si>
    <t>Iz proračuna</t>
  </si>
  <si>
    <t>Plan troškova</t>
  </si>
  <si>
    <t>Sitni inventar i auto gume</t>
  </si>
  <si>
    <t>Ostali rashodi za zaposlene</t>
  </si>
  <si>
    <t>Intelektualne i osobne usluge</t>
  </si>
  <si>
    <t>Projekcija plana rashoda 2022.</t>
  </si>
  <si>
    <t>Raspoloživi plan</t>
  </si>
  <si>
    <t>RASPOLOŽIVI PLAN:</t>
  </si>
  <si>
    <t>Datum ispisa: 27.09.2019. 08:24:53</t>
  </si>
  <si>
    <t>Službena putovanja</t>
  </si>
  <si>
    <t>Ostali nespomenuti rashodi poslovanja</t>
  </si>
  <si>
    <t>Aktivnost(int.šifra)</t>
  </si>
  <si>
    <t>Greška (mora biti 0)</t>
  </si>
  <si>
    <t>Plaće za redovan rad</t>
  </si>
  <si>
    <t>Bankarske usluge i usluge platnog prometa</t>
  </si>
  <si>
    <t>Doprinosi za obvezno zdravstveno osiguranje</t>
  </si>
  <si>
    <t>ADMIN. I UPRAVLJANE OSTALI IZVORI DA BJELOVAR</t>
  </si>
  <si>
    <t>Uredski materijal i ostali materijalni rashodi</t>
  </si>
  <si>
    <t xml:space="preserve">PLAN TROŠKOVA I PRIHODA </t>
  </si>
  <si>
    <t>Državni arhiv u Bjelovaru</t>
  </si>
  <si>
    <t>Prihodi od pruženih usluga</t>
  </si>
  <si>
    <t>Uredska oprema i namještaj</t>
  </si>
  <si>
    <t>Plan prihoda - plan troškova</t>
  </si>
  <si>
    <t>Usluge promidžbe i informiranja</t>
  </si>
  <si>
    <t>Stručno usavršavanje zaposlenika</t>
  </si>
  <si>
    <t>Usluge telefona, pošte i prijevoza</t>
  </si>
  <si>
    <t>ADMIN. I UPRAV. Držav. arhiv u Bjelovaru</t>
  </si>
  <si>
    <t>ARHIVI PROG.DJ. Držav. arhiv u Bjelovaru</t>
  </si>
  <si>
    <t>Usluge tekućeg i investicijskog održavanja</t>
  </si>
  <si>
    <t>*ARHIVI PROG.DJ. OST.IZVORI Držav.arhiv u Bjelovar</t>
  </si>
  <si>
    <t>Naknade za prijevoz, za rad na terenu i odvojeni život</t>
  </si>
  <si>
    <t>Prihodi iz nadležnog proračuna za financiranje rashoda poslovanja</t>
  </si>
  <si>
    <t>Prihodi iz nadležnog proračuna za fin. rashoda za nabavu nefinac. imovine</t>
  </si>
  <si>
    <t>Verzija plana: R22P Projekcija plana rashoda 2022..  Datum: do 27.09.2019.  Od mjeseca: 1.  Izvori sredstava:  od 11 Iz proračuna do 31 Vlastiti prihodi.  Godina: 2019.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</si>
</sst>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64" fontId="54" fillId="0" borderId="0" xfId="0" applyNumberFormat="1" applyFont="1" applyAlignment="1">
      <alignment/>
    </xf>
    <xf numFmtId="164" fontId="53" fillId="0" borderId="0" xfId="0" applyNumberFormat="1" applyFont="1" applyAlignment="1">
      <alignment horizontal="right"/>
    </xf>
    <xf numFmtId="0" fontId="56" fillId="33" borderId="0" xfId="0" applyFont="1" applyFill="1" applyBorder="1" applyAlignment="1">
      <alignment/>
    </xf>
    <xf numFmtId="0" fontId="57" fillId="4" borderId="0" xfId="0" applyFont="1" applyFill="1" applyAlignment="1">
      <alignment/>
    </xf>
    <xf numFmtId="0" fontId="57" fillId="34" borderId="0" xfId="0" applyFont="1" applyFill="1" applyBorder="1" applyAlignment="1">
      <alignment vertical="center"/>
    </xf>
    <xf numFmtId="164" fontId="57" fillId="34" borderId="0" xfId="0" applyNumberFormat="1" applyFont="1" applyFill="1" applyBorder="1" applyAlignment="1">
      <alignment vertical="center"/>
    </xf>
    <xf numFmtId="164" fontId="56" fillId="33" borderId="0" xfId="0" applyNumberFormat="1" applyFont="1" applyFill="1" applyBorder="1" applyAlignment="1">
      <alignment/>
    </xf>
    <xf numFmtId="164" fontId="57" fillId="4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0" fontId="59" fillId="34" borderId="0" xfId="0" applyFont="1" applyFill="1" applyAlignment="1">
      <alignment/>
    </xf>
    <xf numFmtId="164" fontId="59" fillId="34" borderId="0" xfId="0" applyNumberFormat="1" applyFont="1" applyFill="1" applyAlignment="1">
      <alignment horizontal="right"/>
    </xf>
    <xf numFmtId="0" fontId="60" fillId="33" borderId="0" xfId="0" applyFont="1" applyFill="1" applyAlignment="1">
      <alignment/>
    </xf>
    <xf numFmtId="164" fontId="61" fillId="33" borderId="0" xfId="0" applyNumberFormat="1" applyFont="1" applyFill="1" applyAlignment="1">
      <alignment horizontal="right"/>
    </xf>
    <xf numFmtId="0" fontId="60" fillId="0" borderId="0" xfId="0" applyFont="1" applyFill="1" applyAlignment="1">
      <alignment/>
    </xf>
    <xf numFmtId="164" fontId="60" fillId="0" borderId="0" xfId="0" applyNumberFormat="1" applyFont="1" applyFill="1" applyAlignment="1">
      <alignment horizontal="right"/>
    </xf>
    <xf numFmtId="0" fontId="54" fillId="0" borderId="0" xfId="0" applyFont="1" applyFill="1" applyAlignment="1">
      <alignment/>
    </xf>
    <xf numFmtId="0" fontId="59" fillId="4" borderId="0" xfId="0" applyFont="1" applyFill="1" applyBorder="1" applyAlignment="1">
      <alignment/>
    </xf>
    <xf numFmtId="0" fontId="54" fillId="4" borderId="0" xfId="0" applyFont="1" applyFill="1" applyAlignment="1">
      <alignment/>
    </xf>
    <xf numFmtId="164" fontId="59" fillId="4" borderId="0" xfId="0" applyNumberFormat="1" applyFont="1" applyFill="1" applyAlignment="1">
      <alignment horizontal="right"/>
    </xf>
    <xf numFmtId="164" fontId="54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left"/>
    </xf>
    <xf numFmtId="0" fontId="63" fillId="34" borderId="10" xfId="0" applyFont="1" applyFill="1" applyBorder="1" applyAlignment="1">
      <alignment horizontal="center" wrapText="1"/>
    </xf>
    <xf numFmtId="0" fontId="64" fillId="34" borderId="10" xfId="0" applyFont="1" applyFill="1" applyBorder="1" applyAlignment="1">
      <alignment horizontal="center"/>
    </xf>
    <xf numFmtId="0" fontId="64" fillId="34" borderId="11" xfId="0" applyFont="1" applyFill="1" applyBorder="1" applyAlignment="1">
      <alignment horizontal="center"/>
    </xf>
    <xf numFmtId="0" fontId="56" fillId="33" borderId="12" xfId="0" applyFont="1" applyFill="1" applyBorder="1" applyAlignment="1">
      <alignment/>
    </xf>
    <xf numFmtId="0" fontId="54" fillId="0" borderId="12" xfId="0" applyFont="1" applyBorder="1" applyAlignment="1">
      <alignment/>
    </xf>
    <xf numFmtId="0" fontId="57" fillId="4" borderId="12" xfId="0" applyFont="1" applyFill="1" applyBorder="1" applyAlignment="1">
      <alignment/>
    </xf>
    <xf numFmtId="164" fontId="62" fillId="0" borderId="0" xfId="0" applyNumberFormat="1" applyFont="1" applyFill="1" applyBorder="1" applyAlignment="1">
      <alignment horizontal="right"/>
    </xf>
    <xf numFmtId="0" fontId="62" fillId="0" borderId="0" xfId="0" applyFont="1" applyFill="1" applyBorder="1" applyAlignment="1">
      <alignment horizontal="left"/>
    </xf>
    <xf numFmtId="0" fontId="61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9" fillId="0" borderId="12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60" fillId="0" borderId="13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61" fillId="33" borderId="14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0" fontId="54" fillId="0" borderId="16" xfId="0" applyFont="1" applyFill="1" applyBorder="1" applyAlignment="1">
      <alignment horizontal="left"/>
    </xf>
    <xf numFmtId="0" fontId="59" fillId="34" borderId="17" xfId="0" applyFont="1" applyFill="1" applyBorder="1" applyAlignment="1">
      <alignment horizontal="center" wrapText="1"/>
    </xf>
    <xf numFmtId="0" fontId="59" fillId="34" borderId="18" xfId="0" applyFont="1" applyFill="1" applyBorder="1" applyAlignment="1">
      <alignment horizontal="center" wrapText="1"/>
    </xf>
    <xf numFmtId="0" fontId="63" fillId="34" borderId="18" xfId="0" applyFont="1" applyFill="1" applyBorder="1" applyAlignment="1">
      <alignment horizontal="center"/>
    </xf>
    <xf numFmtId="0" fontId="64" fillId="34" borderId="19" xfId="0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 wrapText="1"/>
    </xf>
    <xf numFmtId="0" fontId="65" fillId="34" borderId="20" xfId="0" applyFon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 wrapText="1"/>
    </xf>
    <xf numFmtId="0" fontId="59" fillId="34" borderId="18" xfId="0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center" vertical="center"/>
    </xf>
    <xf numFmtId="0" fontId="63" fillId="34" borderId="18" xfId="0" applyFont="1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horizontal="center" vertical="center" wrapText="1"/>
    </xf>
    <xf numFmtId="10" fontId="61" fillId="33" borderId="0" xfId="0" applyNumberFormat="1" applyFont="1" applyFill="1" applyAlignment="1">
      <alignment horizontal="right"/>
    </xf>
    <xf numFmtId="10" fontId="60" fillId="0" borderId="0" xfId="0" applyNumberFormat="1" applyFont="1" applyFill="1" applyAlignment="1">
      <alignment horizontal="right"/>
    </xf>
    <xf numFmtId="10" fontId="59" fillId="4" borderId="0" xfId="0" applyNumberFormat="1" applyFont="1" applyFill="1" applyAlignment="1">
      <alignment horizontal="right"/>
    </xf>
    <xf numFmtId="10" fontId="54" fillId="0" borderId="0" xfId="0" applyNumberFormat="1" applyFont="1" applyFill="1" applyAlignment="1">
      <alignment horizontal="right"/>
    </xf>
    <xf numFmtId="10" fontId="0" fillId="0" borderId="0" xfId="0" applyNumberFormat="1" applyAlignment="1">
      <alignment horizontal="right"/>
    </xf>
    <xf numFmtId="10" fontId="59" fillId="34" borderId="0" xfId="0" applyNumberFormat="1" applyFont="1" applyFill="1" applyAlignment="1">
      <alignment horizontal="right"/>
    </xf>
    <xf numFmtId="10" fontId="62" fillId="0" borderId="0" xfId="0" applyNumberFormat="1" applyFont="1" applyFill="1" applyBorder="1" applyAlignment="1">
      <alignment horizontal="right"/>
    </xf>
    <xf numFmtId="0" fontId="66" fillId="0" borderId="0" xfId="0" applyFont="1" applyAlignment="1">
      <alignment horizontal="right"/>
    </xf>
    <xf numFmtId="0" fontId="61" fillId="4" borderId="12" xfId="0" applyFont="1" applyFill="1" applyBorder="1" applyAlignment="1">
      <alignment/>
    </xf>
    <xf numFmtId="0" fontId="61" fillId="4" borderId="0" xfId="0" applyFont="1" applyFill="1" applyAlignment="1">
      <alignment/>
    </xf>
    <xf numFmtId="164" fontId="61" fillId="4" borderId="0" xfId="0" applyNumberFormat="1" applyFont="1" applyFill="1" applyAlignment="1">
      <alignment/>
    </xf>
    <xf numFmtId="0" fontId="57" fillId="33" borderId="12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164" fontId="57" fillId="33" borderId="0" xfId="0" applyNumberFormat="1" applyFont="1" applyFill="1" applyBorder="1" applyAlignment="1">
      <alignment/>
    </xf>
    <xf numFmtId="0" fontId="59" fillId="34" borderId="22" xfId="0" applyFont="1" applyFill="1" applyBorder="1" applyAlignment="1">
      <alignment/>
    </xf>
    <xf numFmtId="164" fontId="59" fillId="34" borderId="22" xfId="0" applyNumberFormat="1" applyFont="1" applyFill="1" applyBorder="1" applyAlignment="1">
      <alignment horizontal="right"/>
    </xf>
    <xf numFmtId="164" fontId="59" fillId="4" borderId="0" xfId="0" applyNumberFormat="1" applyFont="1" applyFill="1" applyBorder="1" applyAlignment="1">
      <alignment/>
    </xf>
    <xf numFmtId="0" fontId="65" fillId="34" borderId="18" xfId="0" applyFont="1" applyFill="1" applyBorder="1" applyAlignment="1">
      <alignment horizontal="center" vertical="center"/>
    </xf>
    <xf numFmtId="0" fontId="65" fillId="34" borderId="21" xfId="0" applyFont="1" applyFill="1" applyBorder="1" applyAlignment="1">
      <alignment horizontal="center" vertical="center"/>
    </xf>
    <xf numFmtId="164" fontId="61" fillId="33" borderId="12" xfId="0" applyNumberFormat="1" applyFont="1" applyFill="1" applyBorder="1" applyAlignment="1">
      <alignment horizontal="right"/>
    </xf>
    <xf numFmtId="164" fontId="59" fillId="4" borderId="0" xfId="0" applyNumberFormat="1" applyFont="1" applyFill="1" applyBorder="1" applyAlignment="1">
      <alignment horizontal="right"/>
    </xf>
    <xf numFmtId="164" fontId="57" fillId="0" borderId="0" xfId="0" applyNumberFormat="1" applyFont="1" applyFill="1" applyBorder="1" applyAlignment="1">
      <alignment/>
    </xf>
    <xf numFmtId="10" fontId="57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7" fillId="0" borderId="0" xfId="0" applyNumberFormat="1" applyFont="1" applyFill="1" applyBorder="1" applyAlignment="1">
      <alignment vertical="center"/>
    </xf>
    <xf numFmtId="10" fontId="57" fillId="0" borderId="0" xfId="0" applyNumberFormat="1" applyFont="1" applyFill="1" applyBorder="1" applyAlignment="1">
      <alignment horizontal="right" vertical="center"/>
    </xf>
    <xf numFmtId="164" fontId="61" fillId="0" borderId="0" xfId="0" applyNumberFormat="1" applyFont="1" applyFill="1" applyBorder="1" applyAlignment="1">
      <alignment/>
    </xf>
    <xf numFmtId="10" fontId="61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0" fontId="53" fillId="0" borderId="0" xfId="0" applyNumberFormat="1" applyFont="1" applyFill="1" applyBorder="1" applyAlignment="1">
      <alignment horizontal="right"/>
    </xf>
    <xf numFmtId="164" fontId="54" fillId="0" borderId="0" xfId="0" applyNumberFormat="1" applyFont="1" applyFill="1" applyBorder="1" applyAlignment="1">
      <alignment/>
    </xf>
    <xf numFmtId="10" fontId="54" fillId="0" borderId="0" xfId="0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164" fontId="60" fillId="0" borderId="0" xfId="0" applyNumberFormat="1" applyFont="1" applyFill="1" applyBorder="1" applyAlignment="1">
      <alignment horizontal="right"/>
    </xf>
    <xf numFmtId="10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4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3" fillId="34" borderId="17" xfId="0" applyFont="1" applyFill="1" applyBorder="1" applyAlignment="1">
      <alignment horizontal="center"/>
    </xf>
    <xf numFmtId="0" fontId="64" fillId="34" borderId="17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4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164" fontId="61" fillId="0" borderId="0" xfId="0" applyNumberFormat="1" applyFont="1" applyFill="1" applyAlignment="1">
      <alignment/>
    </xf>
    <xf numFmtId="164" fontId="57" fillId="0" borderId="0" xfId="0" applyNumberFormat="1" applyFont="1" applyFill="1" applyAlignment="1">
      <alignment/>
    </xf>
    <xf numFmtId="164" fontId="53" fillId="0" borderId="0" xfId="0" applyNumberFormat="1" applyFont="1" applyFill="1" applyAlignment="1">
      <alignment horizontal="right"/>
    </xf>
    <xf numFmtId="164" fontId="5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1" fillId="0" borderId="0" xfId="0" applyNumberFormat="1" applyFont="1" applyFill="1" applyAlignment="1">
      <alignment horizontal="right"/>
    </xf>
    <xf numFmtId="164" fontId="59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2" fillId="5" borderId="0" xfId="0" applyFont="1" applyFill="1" applyBorder="1" applyAlignment="1">
      <alignment horizontal="left"/>
    </xf>
    <xf numFmtId="164" fontId="62" fillId="5" borderId="0" xfId="0" applyNumberFormat="1" applyFont="1" applyFill="1" applyBorder="1" applyAlignment="1">
      <alignment horizontal="right"/>
    </xf>
    <xf numFmtId="10" fontId="62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4" fillId="0" borderId="0" xfId="0" applyFont="1" applyBorder="1" applyAlignment="1">
      <alignment/>
    </xf>
    <xf numFmtId="0" fontId="63" fillId="0" borderId="0" xfId="0" applyFont="1" applyAlignment="1">
      <alignment/>
    </xf>
    <xf numFmtId="0" fontId="67" fillId="0" borderId="0" xfId="0" applyFont="1" applyAlignment="1">
      <alignment/>
    </xf>
    <xf numFmtId="164" fontId="6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3" fillId="0" borderId="0" xfId="0" applyFont="1" applyFill="1" applyBorder="1" applyAlignment="1">
      <alignment/>
    </xf>
    <xf numFmtId="164" fontId="6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6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7" width="23.7109375" style="0" customWidth="1"/>
    <col min="8" max="8" width="18.7109375" style="0" customWidth="1"/>
    <col min="9" max="9" width="15.140625" style="0" customWidth="1"/>
    <col min="10" max="10" width="19.28125" style="0" customWidth="1"/>
    <col min="11" max="11" width="16.00390625" style="0" customWidth="1"/>
    <col min="12" max="12" width="14.140625" style="0" customWidth="1"/>
    <col min="13" max="13" width="18.28125" style="0" bestFit="1" customWidth="1"/>
    <col min="14" max="14" width="19.421875" style="0" customWidth="1"/>
  </cols>
  <sheetData>
    <row r="1" ht="15">
      <c r="J1" s="66" t="s">
        <v>27</v>
      </c>
    </row>
    <row r="2" spans="1:10" ht="18">
      <c r="A2" s="13" t="s">
        <v>51</v>
      </c>
      <c r="B2" s="3"/>
      <c r="C2" s="3"/>
      <c r="D2" s="3"/>
      <c r="E2" s="3"/>
      <c r="F2" s="3"/>
      <c r="G2" s="3"/>
      <c r="H2" s="3"/>
      <c r="I2" s="3"/>
      <c r="J2" s="14" t="s">
        <v>62</v>
      </c>
    </row>
    <row r="3" spans="1:10" ht="20.25" customHeight="1">
      <c r="A3" s="130" t="s">
        <v>59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20.2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</row>
    <row r="5" spans="1:10" ht="15">
      <c r="A5" s="12" t="s">
        <v>87</v>
      </c>
      <c r="B5" s="2"/>
      <c r="C5" s="2"/>
      <c r="D5" s="2"/>
      <c r="E5" s="2"/>
      <c r="F5" s="2"/>
      <c r="G5" s="2"/>
      <c r="H5" s="2"/>
      <c r="I5" s="2"/>
      <c r="J5" s="2"/>
    </row>
    <row r="6" spans="1:10" ht="26.25">
      <c r="A6" s="30" t="s">
        <v>32</v>
      </c>
      <c r="B6" s="30" t="s">
        <v>65</v>
      </c>
      <c r="C6" s="30" t="s">
        <v>30</v>
      </c>
      <c r="D6" s="30" t="s">
        <v>45</v>
      </c>
      <c r="E6" s="30" t="str">
        <f>CONCATENATE("Naziv ",,D6)</f>
        <v>Naziv Konto 4. razina</v>
      </c>
      <c r="F6" s="102" t="s">
        <v>28</v>
      </c>
      <c r="G6" s="104"/>
      <c r="H6" s="104"/>
      <c r="I6" s="104"/>
      <c r="J6" s="104"/>
    </row>
    <row r="7" spans="1:10" ht="15.75" customHeight="1">
      <c r="A7" s="32">
        <v>1</v>
      </c>
      <c r="B7" s="32">
        <v>2</v>
      </c>
      <c r="C7" s="31">
        <v>3</v>
      </c>
      <c r="D7" s="31">
        <v>4</v>
      </c>
      <c r="E7" s="31">
        <v>5</v>
      </c>
      <c r="F7" s="103">
        <v>6</v>
      </c>
      <c r="G7" s="105"/>
      <c r="H7" s="105"/>
      <c r="I7" s="105"/>
      <c r="J7" s="105"/>
    </row>
    <row r="8" spans="1:10" ht="23.25" customHeight="1">
      <c r="A8" s="70" t="s">
        <v>3</v>
      </c>
      <c r="B8" s="70" t="s">
        <v>73</v>
      </c>
      <c r="C8" s="71"/>
      <c r="D8" s="71"/>
      <c r="E8" s="71"/>
      <c r="F8" s="72">
        <f>SUBTOTAL(9,F9:F60)</f>
        <v>2188145</v>
      </c>
      <c r="G8" s="80"/>
      <c r="H8" s="80"/>
      <c r="I8" s="81"/>
      <c r="J8" s="80"/>
    </row>
    <row r="9" spans="1:10" ht="30" customHeight="1" hidden="1">
      <c r="A9" s="33"/>
      <c r="B9" s="33"/>
      <c r="C9" s="6"/>
      <c r="D9" s="6"/>
      <c r="E9" s="6"/>
      <c r="F9" s="10"/>
      <c r="G9" s="82"/>
      <c r="H9" s="82"/>
      <c r="I9" s="83"/>
      <c r="J9" s="82"/>
    </row>
    <row r="10" spans="1:10" ht="23.25" customHeight="1">
      <c r="A10" s="34"/>
      <c r="B10" s="67" t="s">
        <v>34</v>
      </c>
      <c r="C10" s="67" t="s">
        <v>81</v>
      </c>
      <c r="D10" s="68"/>
      <c r="E10" s="68"/>
      <c r="F10" s="69">
        <f>SUBTOTAL(9,F11:F21)</f>
        <v>87244</v>
      </c>
      <c r="G10" s="110"/>
      <c r="H10" s="86"/>
      <c r="I10" s="87"/>
      <c r="J10" s="86"/>
    </row>
    <row r="11" spans="1:10" ht="30" customHeight="1" hidden="1">
      <c r="A11" s="34"/>
      <c r="B11" s="35"/>
      <c r="C11" s="7"/>
      <c r="D11" s="7"/>
      <c r="E11" s="7"/>
      <c r="F11" s="11"/>
      <c r="G11" s="111"/>
      <c r="H11" s="80"/>
      <c r="I11" s="81"/>
      <c r="J11" s="80"/>
    </row>
    <row r="12" spans="1:10" ht="15">
      <c r="A12" s="34"/>
      <c r="B12" s="34"/>
      <c r="C12" s="123" t="s">
        <v>1</v>
      </c>
      <c r="D12" s="123" t="s">
        <v>54</v>
      </c>
      <c r="E12" s="124"/>
      <c r="F12" s="125">
        <f>SUBTOTAL(9,F13:F20)</f>
        <v>87244</v>
      </c>
      <c r="G12" s="112"/>
      <c r="H12" s="88"/>
      <c r="I12" s="89"/>
      <c r="J12" s="88"/>
    </row>
    <row r="13" spans="1:10" ht="15" hidden="1">
      <c r="A13" s="122"/>
      <c r="B13" s="122"/>
      <c r="C13" s="1"/>
      <c r="D13" s="1"/>
      <c r="E13" s="1"/>
      <c r="F13" s="5"/>
      <c r="G13" s="112"/>
      <c r="H13" s="88"/>
      <c r="I13" s="89"/>
      <c r="J13" s="88"/>
    </row>
    <row r="14" spans="1:10" ht="15">
      <c r="A14" s="122"/>
      <c r="B14" s="122"/>
      <c r="C14" s="1"/>
      <c r="D14" s="1" t="s">
        <v>10</v>
      </c>
      <c r="E14" s="1" t="s">
        <v>71</v>
      </c>
      <c r="F14" s="5">
        <v>5250</v>
      </c>
      <c r="G14" s="112"/>
      <c r="H14" s="88"/>
      <c r="I14" s="89"/>
      <c r="J14" s="88"/>
    </row>
    <row r="15" spans="1:10" ht="15">
      <c r="A15" s="122"/>
      <c r="B15" s="122"/>
      <c r="C15" s="1"/>
      <c r="D15" s="1" t="s">
        <v>12</v>
      </c>
      <c r="E15" s="1" t="s">
        <v>56</v>
      </c>
      <c r="F15" s="5">
        <v>12600</v>
      </c>
      <c r="G15" s="112"/>
      <c r="H15" s="88"/>
      <c r="I15" s="89"/>
      <c r="J15" s="88"/>
    </row>
    <row r="16" spans="1:10" ht="15">
      <c r="A16" s="122"/>
      <c r="B16" s="122"/>
      <c r="C16" s="1"/>
      <c r="D16" s="1" t="s">
        <v>15</v>
      </c>
      <c r="E16" s="1" t="s">
        <v>77</v>
      </c>
      <c r="F16" s="5">
        <v>9000</v>
      </c>
      <c r="G16" s="112"/>
      <c r="H16" s="88"/>
      <c r="I16" s="89"/>
      <c r="J16" s="88"/>
    </row>
    <row r="17" spans="1:10" ht="15">
      <c r="A17" s="122"/>
      <c r="B17" s="122"/>
      <c r="C17" s="1"/>
      <c r="D17" s="1" t="s">
        <v>18</v>
      </c>
      <c r="E17" s="1" t="s">
        <v>58</v>
      </c>
      <c r="F17" s="5">
        <v>1500</v>
      </c>
      <c r="G17" s="112"/>
      <c r="H17" s="88"/>
      <c r="I17" s="89"/>
      <c r="J17" s="88"/>
    </row>
    <row r="18" spans="1:10" ht="15">
      <c r="A18" s="122"/>
      <c r="B18" s="122"/>
      <c r="C18" s="1"/>
      <c r="D18" s="1" t="s">
        <v>19</v>
      </c>
      <c r="E18" s="1" t="s">
        <v>43</v>
      </c>
      <c r="F18" s="5">
        <v>39894</v>
      </c>
      <c r="G18" s="112"/>
      <c r="H18" s="88"/>
      <c r="I18" s="89"/>
      <c r="J18" s="88"/>
    </row>
    <row r="19" spans="1:10" ht="15">
      <c r="A19" s="122"/>
      <c r="B19" s="122"/>
      <c r="C19" s="1"/>
      <c r="D19" s="1" t="s">
        <v>23</v>
      </c>
      <c r="E19" s="1" t="s">
        <v>75</v>
      </c>
      <c r="F19" s="5">
        <v>19000</v>
      </c>
      <c r="G19" s="112"/>
      <c r="H19" s="88"/>
      <c r="I19" s="89"/>
      <c r="J19" s="88"/>
    </row>
    <row r="20" spans="1:10" ht="15" hidden="1">
      <c r="A20" s="122"/>
      <c r="B20" s="122"/>
      <c r="C20" s="1">
        <v>3</v>
      </c>
      <c r="D20" s="1"/>
      <c r="E20" s="1"/>
      <c r="F20" s="5"/>
      <c r="G20" s="112"/>
      <c r="H20" s="88"/>
      <c r="I20" s="89"/>
      <c r="J20" s="88"/>
    </row>
    <row r="21" spans="1:10" ht="19.5" customHeight="1" hidden="1">
      <c r="A21" s="2"/>
      <c r="B21" s="2"/>
      <c r="C21" s="2">
        <v>2</v>
      </c>
      <c r="D21" s="2"/>
      <c r="E21" s="2"/>
      <c r="F21" s="4"/>
      <c r="G21" s="113"/>
      <c r="H21" s="90"/>
      <c r="I21" s="91"/>
      <c r="J21" s="90"/>
    </row>
    <row r="22" spans="1:10" ht="23.25" customHeight="1">
      <c r="A22" s="34"/>
      <c r="B22" s="67" t="s">
        <v>35</v>
      </c>
      <c r="C22" s="67" t="s">
        <v>83</v>
      </c>
      <c r="D22" s="68"/>
      <c r="E22" s="68"/>
      <c r="F22" s="69">
        <f>SUBTOTAL(9,F23:F28)</f>
        <v>5000</v>
      </c>
      <c r="G22" s="110"/>
      <c r="H22" s="86"/>
      <c r="I22" s="87"/>
      <c r="J22" s="86"/>
    </row>
    <row r="23" spans="1:10" ht="30" customHeight="1" hidden="1">
      <c r="A23" s="34"/>
      <c r="B23" s="35"/>
      <c r="C23" s="7"/>
      <c r="D23" s="7"/>
      <c r="E23" s="7"/>
      <c r="F23" s="11"/>
      <c r="G23" s="111"/>
      <c r="H23" s="80"/>
      <c r="I23" s="81"/>
      <c r="J23" s="80"/>
    </row>
    <row r="24" spans="1:10" ht="15">
      <c r="A24" s="34"/>
      <c r="B24" s="34"/>
      <c r="C24" s="123" t="s">
        <v>2</v>
      </c>
      <c r="D24" s="123" t="s">
        <v>47</v>
      </c>
      <c r="E24" s="124"/>
      <c r="F24" s="125">
        <f>SUBTOTAL(9,F25:F27)</f>
        <v>5000</v>
      </c>
      <c r="G24" s="112"/>
      <c r="H24" s="88"/>
      <c r="I24" s="89"/>
      <c r="J24" s="88"/>
    </row>
    <row r="25" spans="1:10" ht="15" hidden="1">
      <c r="A25" s="122"/>
      <c r="B25" s="122"/>
      <c r="C25" s="1"/>
      <c r="D25" s="1"/>
      <c r="E25" s="1"/>
      <c r="F25" s="5"/>
      <c r="G25" s="112"/>
      <c r="H25" s="88"/>
      <c r="I25" s="89"/>
      <c r="J25" s="88"/>
    </row>
    <row r="26" spans="1:10" ht="15">
      <c r="A26" s="122"/>
      <c r="B26" s="122"/>
      <c r="C26" s="1"/>
      <c r="D26" s="1" t="s">
        <v>19</v>
      </c>
      <c r="E26" s="1" t="s">
        <v>43</v>
      </c>
      <c r="F26" s="5">
        <v>5000</v>
      </c>
      <c r="G26" s="112"/>
      <c r="H26" s="88"/>
      <c r="I26" s="89"/>
      <c r="J26" s="88"/>
    </row>
    <row r="27" spans="1:10" ht="15" hidden="1">
      <c r="A27" s="122"/>
      <c r="B27" s="122"/>
      <c r="C27" s="1">
        <v>3</v>
      </c>
      <c r="D27" s="1"/>
      <c r="E27" s="1"/>
      <c r="F27" s="5"/>
      <c r="G27" s="112"/>
      <c r="H27" s="88"/>
      <c r="I27" s="89"/>
      <c r="J27" s="88"/>
    </row>
    <row r="28" spans="1:10" ht="19.5" customHeight="1" hidden="1">
      <c r="A28" s="2"/>
      <c r="B28" s="2"/>
      <c r="C28" s="2">
        <v>2</v>
      </c>
      <c r="D28" s="2"/>
      <c r="E28" s="2"/>
      <c r="F28" s="4"/>
      <c r="G28" s="113"/>
      <c r="H28" s="90"/>
      <c r="I28" s="91"/>
      <c r="J28" s="90"/>
    </row>
    <row r="29" spans="1:10" ht="23.25" customHeight="1">
      <c r="A29" s="34"/>
      <c r="B29" s="67" t="s">
        <v>36</v>
      </c>
      <c r="C29" s="67" t="s">
        <v>80</v>
      </c>
      <c r="D29" s="68"/>
      <c r="E29" s="68"/>
      <c r="F29" s="69">
        <f>SUBTOTAL(9,F30:F50)</f>
        <v>2000901</v>
      </c>
      <c r="G29" s="110"/>
      <c r="H29" s="86"/>
      <c r="I29" s="87"/>
      <c r="J29" s="86"/>
    </row>
    <row r="30" spans="1:10" ht="30" customHeight="1" hidden="1">
      <c r="A30" s="34"/>
      <c r="B30" s="35"/>
      <c r="C30" s="7"/>
      <c r="D30" s="7"/>
      <c r="E30" s="7"/>
      <c r="F30" s="11"/>
      <c r="G30" s="111"/>
      <c r="H30" s="80"/>
      <c r="I30" s="81"/>
      <c r="J30" s="80"/>
    </row>
    <row r="31" spans="1:10" ht="15">
      <c r="A31" s="34"/>
      <c r="B31" s="34"/>
      <c r="C31" s="123" t="s">
        <v>1</v>
      </c>
      <c r="D31" s="123" t="s">
        <v>54</v>
      </c>
      <c r="E31" s="124"/>
      <c r="F31" s="125">
        <f>SUBTOTAL(9,F32:F49)</f>
        <v>2000901</v>
      </c>
      <c r="G31" s="112"/>
      <c r="H31" s="88"/>
      <c r="I31" s="89"/>
      <c r="J31" s="88"/>
    </row>
    <row r="32" spans="1:10" ht="15" hidden="1">
      <c r="A32" s="122"/>
      <c r="B32" s="122"/>
      <c r="C32" s="1"/>
      <c r="D32" s="1"/>
      <c r="E32" s="1"/>
      <c r="F32" s="5"/>
      <c r="G32" s="112"/>
      <c r="H32" s="88"/>
      <c r="I32" s="89"/>
      <c r="J32" s="88"/>
    </row>
    <row r="33" spans="1:10" ht="15">
      <c r="A33" s="122"/>
      <c r="B33" s="122"/>
      <c r="C33" s="1"/>
      <c r="D33" s="1" t="s">
        <v>4</v>
      </c>
      <c r="E33" s="1" t="s">
        <v>67</v>
      </c>
      <c r="F33" s="5">
        <v>1341352</v>
      </c>
      <c r="G33" s="112"/>
      <c r="H33" s="88"/>
      <c r="I33" s="89"/>
      <c r="J33" s="88"/>
    </row>
    <row r="34" spans="1:10" ht="15">
      <c r="A34" s="122"/>
      <c r="B34" s="122"/>
      <c r="C34" s="1"/>
      <c r="D34" s="1" t="s">
        <v>5</v>
      </c>
      <c r="E34" s="1" t="s">
        <v>57</v>
      </c>
      <c r="F34" s="5">
        <v>41500</v>
      </c>
      <c r="G34" s="112"/>
      <c r="H34" s="88"/>
      <c r="I34" s="89"/>
      <c r="J34" s="88"/>
    </row>
    <row r="35" spans="1:10" ht="15">
      <c r="A35" s="122"/>
      <c r="B35" s="122"/>
      <c r="C35" s="1"/>
      <c r="D35" s="1" t="s">
        <v>6</v>
      </c>
      <c r="E35" s="1" t="s">
        <v>69</v>
      </c>
      <c r="F35" s="5">
        <v>221322</v>
      </c>
      <c r="G35" s="112"/>
      <c r="H35" s="88"/>
      <c r="I35" s="89"/>
      <c r="J35" s="88"/>
    </row>
    <row r="36" spans="1:10" ht="15">
      <c r="A36" s="122"/>
      <c r="B36" s="122"/>
      <c r="C36" s="1"/>
      <c r="D36" s="1" t="s">
        <v>7</v>
      </c>
      <c r="E36" s="1" t="s">
        <v>63</v>
      </c>
      <c r="F36" s="5">
        <v>10000</v>
      </c>
      <c r="G36" s="112"/>
      <c r="H36" s="88"/>
      <c r="I36" s="89"/>
      <c r="J36" s="88"/>
    </row>
    <row r="37" spans="1:10" ht="15">
      <c r="A37" s="122"/>
      <c r="B37" s="122"/>
      <c r="C37" s="1"/>
      <c r="D37" s="1" t="s">
        <v>8</v>
      </c>
      <c r="E37" s="1" t="s">
        <v>84</v>
      </c>
      <c r="F37" s="5">
        <v>34727</v>
      </c>
      <c r="G37" s="112"/>
      <c r="H37" s="88"/>
      <c r="I37" s="89"/>
      <c r="J37" s="88"/>
    </row>
    <row r="38" spans="1:10" ht="15">
      <c r="A38" s="122"/>
      <c r="B38" s="122"/>
      <c r="C38" s="1"/>
      <c r="D38" s="1" t="s">
        <v>9</v>
      </c>
      <c r="E38" s="1" t="s">
        <v>78</v>
      </c>
      <c r="F38" s="5">
        <v>10000</v>
      </c>
      <c r="G38" s="112"/>
      <c r="H38" s="88"/>
      <c r="I38" s="89"/>
      <c r="J38" s="88"/>
    </row>
    <row r="39" spans="1:10" ht="15">
      <c r="A39" s="122"/>
      <c r="B39" s="122"/>
      <c r="C39" s="1"/>
      <c r="D39" s="1" t="s">
        <v>10</v>
      </c>
      <c r="E39" s="1" t="s">
        <v>71</v>
      </c>
      <c r="F39" s="5">
        <v>26000</v>
      </c>
      <c r="G39" s="112"/>
      <c r="H39" s="88"/>
      <c r="I39" s="89"/>
      <c r="J39" s="88"/>
    </row>
    <row r="40" spans="1:10" ht="15">
      <c r="A40" s="122"/>
      <c r="B40" s="122"/>
      <c r="C40" s="1"/>
      <c r="D40" s="1" t="s">
        <v>11</v>
      </c>
      <c r="E40" s="1" t="s">
        <v>31</v>
      </c>
      <c r="F40" s="5">
        <v>58000</v>
      </c>
      <c r="G40" s="112"/>
      <c r="H40" s="88"/>
      <c r="I40" s="89"/>
      <c r="J40" s="88"/>
    </row>
    <row r="41" spans="1:10" ht="15">
      <c r="A41" s="122"/>
      <c r="B41" s="122"/>
      <c r="C41" s="1"/>
      <c r="D41" s="1" t="s">
        <v>13</v>
      </c>
      <c r="E41" s="1" t="s">
        <v>79</v>
      </c>
      <c r="F41" s="5">
        <v>33000</v>
      </c>
      <c r="G41" s="112"/>
      <c r="H41" s="88"/>
      <c r="I41" s="89"/>
      <c r="J41" s="88"/>
    </row>
    <row r="42" spans="1:10" ht="15">
      <c r="A42" s="122"/>
      <c r="B42" s="122"/>
      <c r="C42" s="1"/>
      <c r="D42" s="1" t="s">
        <v>14</v>
      </c>
      <c r="E42" s="1" t="s">
        <v>82</v>
      </c>
      <c r="F42" s="5">
        <v>12000</v>
      </c>
      <c r="G42" s="112"/>
      <c r="H42" s="88"/>
      <c r="I42" s="89"/>
      <c r="J42" s="88"/>
    </row>
    <row r="43" spans="1:10" ht="15">
      <c r="A43" s="122"/>
      <c r="B43" s="122"/>
      <c r="C43" s="1"/>
      <c r="D43" s="1" t="s">
        <v>16</v>
      </c>
      <c r="E43" s="1" t="s">
        <v>46</v>
      </c>
      <c r="F43" s="5">
        <v>6000</v>
      </c>
      <c r="G43" s="112"/>
      <c r="H43" s="88"/>
      <c r="I43" s="89"/>
      <c r="J43" s="88"/>
    </row>
    <row r="44" spans="1:10" ht="15">
      <c r="A44" s="122"/>
      <c r="B44" s="122"/>
      <c r="C44" s="1"/>
      <c r="D44" s="1" t="s">
        <v>17</v>
      </c>
      <c r="E44" s="1" t="s">
        <v>53</v>
      </c>
      <c r="F44" s="5">
        <v>170000</v>
      </c>
      <c r="G44" s="112"/>
      <c r="H44" s="88"/>
      <c r="I44" s="89"/>
      <c r="J44" s="88"/>
    </row>
    <row r="45" spans="1:10" ht="15">
      <c r="A45" s="122"/>
      <c r="B45" s="122"/>
      <c r="C45" s="1"/>
      <c r="D45" s="1" t="s">
        <v>19</v>
      </c>
      <c r="E45" s="1" t="s">
        <v>43</v>
      </c>
      <c r="F45" s="5">
        <v>24000</v>
      </c>
      <c r="G45" s="112"/>
      <c r="H45" s="88"/>
      <c r="I45" s="89"/>
      <c r="J45" s="88"/>
    </row>
    <row r="46" spans="1:10" ht="15">
      <c r="A46" s="122"/>
      <c r="B46" s="122"/>
      <c r="C46" s="1"/>
      <c r="D46" s="1" t="s">
        <v>20</v>
      </c>
      <c r="E46" s="1" t="s">
        <v>50</v>
      </c>
      <c r="F46" s="5">
        <v>4000</v>
      </c>
      <c r="G46" s="112"/>
      <c r="H46" s="88"/>
      <c r="I46" s="89"/>
      <c r="J46" s="88"/>
    </row>
    <row r="47" spans="1:10" ht="15">
      <c r="A47" s="122"/>
      <c r="B47" s="122"/>
      <c r="C47" s="1"/>
      <c r="D47" s="1" t="s">
        <v>21</v>
      </c>
      <c r="E47" s="1" t="s">
        <v>64</v>
      </c>
      <c r="F47" s="5">
        <v>6000</v>
      </c>
      <c r="G47" s="112"/>
      <c r="H47" s="88"/>
      <c r="I47" s="89"/>
      <c r="J47" s="88"/>
    </row>
    <row r="48" spans="1:10" ht="15">
      <c r="A48" s="122"/>
      <c r="B48" s="122"/>
      <c r="C48" s="1"/>
      <c r="D48" s="1" t="s">
        <v>22</v>
      </c>
      <c r="E48" s="1" t="s">
        <v>68</v>
      </c>
      <c r="F48" s="5">
        <v>3000</v>
      </c>
      <c r="G48" s="112"/>
      <c r="H48" s="88"/>
      <c r="I48" s="89"/>
      <c r="J48" s="88"/>
    </row>
    <row r="49" spans="1:10" ht="15" hidden="1">
      <c r="A49" s="122"/>
      <c r="B49" s="122"/>
      <c r="C49" s="1">
        <v>3</v>
      </c>
      <c r="D49" s="1"/>
      <c r="E49" s="1"/>
      <c r="F49" s="5"/>
      <c r="G49" s="112"/>
      <c r="H49" s="88"/>
      <c r="I49" s="89"/>
      <c r="J49" s="88"/>
    </row>
    <row r="50" spans="1:10" ht="19.5" customHeight="1" hidden="1">
      <c r="A50" s="2"/>
      <c r="B50" s="2"/>
      <c r="C50" s="2">
        <v>2</v>
      </c>
      <c r="D50" s="2"/>
      <c r="E50" s="2"/>
      <c r="F50" s="4"/>
      <c r="G50" s="113"/>
      <c r="H50" s="90"/>
      <c r="I50" s="91"/>
      <c r="J50" s="90"/>
    </row>
    <row r="51" spans="1:10" ht="23.25" customHeight="1">
      <c r="A51" s="34"/>
      <c r="B51" s="67" t="s">
        <v>37</v>
      </c>
      <c r="C51" s="67" t="s">
        <v>70</v>
      </c>
      <c r="D51" s="68"/>
      <c r="E51" s="68"/>
      <c r="F51" s="69">
        <f>SUBTOTAL(9,F52:F59)</f>
        <v>95000</v>
      </c>
      <c r="G51" s="110"/>
      <c r="H51" s="86"/>
      <c r="I51" s="87"/>
      <c r="J51" s="86"/>
    </row>
    <row r="52" spans="1:10" ht="30" customHeight="1" hidden="1">
      <c r="A52" s="34"/>
      <c r="B52" s="35"/>
      <c r="C52" s="7"/>
      <c r="D52" s="7"/>
      <c r="E52" s="7"/>
      <c r="F52" s="11"/>
      <c r="G52" s="111"/>
      <c r="H52" s="80"/>
      <c r="I52" s="81"/>
      <c r="J52" s="80"/>
    </row>
    <row r="53" spans="1:10" ht="15">
      <c r="A53" s="34"/>
      <c r="B53" s="34"/>
      <c r="C53" s="123" t="s">
        <v>2</v>
      </c>
      <c r="D53" s="123" t="s">
        <v>47</v>
      </c>
      <c r="E53" s="124"/>
      <c r="F53" s="125">
        <f>SUBTOTAL(9,F54:F58)</f>
        <v>95000</v>
      </c>
      <c r="G53" s="112"/>
      <c r="H53" s="88"/>
      <c r="I53" s="89"/>
      <c r="J53" s="88"/>
    </row>
    <row r="54" spans="1:10" ht="15" hidden="1">
      <c r="A54" s="122"/>
      <c r="B54" s="122"/>
      <c r="C54" s="1"/>
      <c r="D54" s="1"/>
      <c r="E54" s="1"/>
      <c r="F54" s="5"/>
      <c r="G54" s="112"/>
      <c r="H54" s="88"/>
      <c r="I54" s="89"/>
      <c r="J54" s="88"/>
    </row>
    <row r="55" spans="1:10" ht="15">
      <c r="A55" s="122"/>
      <c r="B55" s="122"/>
      <c r="C55" s="1"/>
      <c r="D55" s="1" t="s">
        <v>4</v>
      </c>
      <c r="E55" s="1" t="s">
        <v>67</v>
      </c>
      <c r="F55" s="5">
        <v>20000</v>
      </c>
      <c r="G55" s="112"/>
      <c r="H55" s="88"/>
      <c r="I55" s="89"/>
      <c r="J55" s="88"/>
    </row>
    <row r="56" spans="1:10" ht="15">
      <c r="A56" s="122"/>
      <c r="B56" s="122"/>
      <c r="C56" s="1"/>
      <c r="D56" s="1" t="s">
        <v>9</v>
      </c>
      <c r="E56" s="1" t="s">
        <v>78</v>
      </c>
      <c r="F56" s="5">
        <v>5000</v>
      </c>
      <c r="G56" s="112"/>
      <c r="H56" s="88"/>
      <c r="I56" s="89"/>
      <c r="J56" s="88"/>
    </row>
    <row r="57" spans="1:10" ht="15">
      <c r="A57" s="122"/>
      <c r="B57" s="122"/>
      <c r="C57" s="1"/>
      <c r="D57" s="1" t="s">
        <v>17</v>
      </c>
      <c r="E57" s="1" t="s">
        <v>53</v>
      </c>
      <c r="F57" s="5">
        <v>70000</v>
      </c>
      <c r="G57" s="112"/>
      <c r="H57" s="88"/>
      <c r="I57" s="89"/>
      <c r="J57" s="88"/>
    </row>
    <row r="58" spans="1:10" ht="15" hidden="1">
      <c r="A58" s="122"/>
      <c r="B58" s="122"/>
      <c r="C58" s="1">
        <v>3</v>
      </c>
      <c r="D58" s="1"/>
      <c r="E58" s="1"/>
      <c r="F58" s="5"/>
      <c r="G58" s="112"/>
      <c r="H58" s="88"/>
      <c r="I58" s="89"/>
      <c r="J58" s="88"/>
    </row>
    <row r="59" spans="1:10" ht="19.5" customHeight="1" hidden="1">
      <c r="A59" s="2"/>
      <c r="B59" s="2"/>
      <c r="C59" s="2">
        <v>2</v>
      </c>
      <c r="D59" s="2"/>
      <c r="E59" s="2"/>
      <c r="F59" s="4"/>
      <c r="G59" s="113"/>
      <c r="H59" s="90"/>
      <c r="I59" s="91"/>
      <c r="J59" s="90"/>
    </row>
    <row r="60" spans="1:10" ht="15" hidden="1">
      <c r="A60" s="2"/>
      <c r="B60" s="2"/>
      <c r="C60" s="2">
        <v>1</v>
      </c>
      <c r="D60" s="2"/>
      <c r="E60" s="2"/>
      <c r="F60" s="4"/>
      <c r="G60" s="113"/>
      <c r="H60" s="90"/>
      <c r="I60" s="91"/>
      <c r="J60" s="90"/>
    </row>
    <row r="61" spans="1:10" ht="15" hidden="1">
      <c r="A61" s="2"/>
      <c r="B61" s="2"/>
      <c r="C61" s="2" t="s">
        <v>29</v>
      </c>
      <c r="D61" s="2"/>
      <c r="E61" s="2"/>
      <c r="F61" s="4"/>
      <c r="G61" s="113"/>
      <c r="H61" s="90"/>
      <c r="I61" s="91"/>
      <c r="J61" s="90"/>
    </row>
    <row r="62" spans="1:10" ht="27.75" customHeight="1">
      <c r="A62" s="8" t="s">
        <v>38</v>
      </c>
      <c r="B62" s="8"/>
      <c r="C62" s="8"/>
      <c r="D62" s="8"/>
      <c r="E62" s="8"/>
      <c r="F62" s="9">
        <f>SUBTOTAL(9,F14:F61)</f>
        <v>2188145</v>
      </c>
      <c r="G62" s="84"/>
      <c r="H62" s="84"/>
      <c r="I62" s="85"/>
      <c r="J62" s="84"/>
    </row>
    <row r="63" spans="1:10" ht="15">
      <c r="A63" s="2"/>
      <c r="B63" s="2"/>
      <c r="C63" s="2"/>
      <c r="D63" s="2"/>
      <c r="E63" s="2"/>
      <c r="F63" s="2"/>
      <c r="G63" s="21"/>
      <c r="H63" s="92"/>
      <c r="I63" s="92"/>
      <c r="J63" s="92"/>
    </row>
    <row r="64" spans="7:10" ht="15">
      <c r="G64" s="114"/>
      <c r="H64" s="93"/>
      <c r="I64" s="93"/>
      <c r="J64" s="93"/>
    </row>
    <row r="65" spans="7:10" ht="15">
      <c r="G65" s="114"/>
      <c r="H65" s="93"/>
      <c r="I65" s="93"/>
      <c r="J65" s="93"/>
    </row>
    <row r="66" spans="1:10" ht="15">
      <c r="A66" s="2"/>
      <c r="B66" s="2"/>
      <c r="C66" s="2"/>
      <c r="D66" s="2"/>
      <c r="E66" s="2"/>
      <c r="F66" s="2"/>
      <c r="G66" s="21"/>
      <c r="H66" s="92"/>
      <c r="I66" s="92"/>
      <c r="J66" s="92"/>
    </row>
    <row r="67" spans="7:10" ht="15">
      <c r="G67" s="114"/>
      <c r="H67" s="93"/>
      <c r="I67" s="93"/>
      <c r="J67" s="93"/>
    </row>
    <row r="68" spans="1:10" ht="30" customHeight="1">
      <c r="A68" s="29" t="s">
        <v>39</v>
      </c>
      <c r="G68" s="114"/>
      <c r="H68" s="93"/>
      <c r="I68" s="93"/>
      <c r="J68" s="93"/>
    </row>
    <row r="69" spans="1:10" ht="62.25" customHeight="1">
      <c r="A69" s="47" t="s">
        <v>32</v>
      </c>
      <c r="B69" s="48" t="s">
        <v>65</v>
      </c>
      <c r="C69" s="48" t="s">
        <v>30</v>
      </c>
      <c r="D69" s="48" t="s">
        <v>45</v>
      </c>
      <c r="E69" s="48" t="str">
        <f>CONCATENATE("Naziv"," ",D69)</f>
        <v>Naziv Konto 4. razina</v>
      </c>
      <c r="F69" s="49" t="s">
        <v>28</v>
      </c>
      <c r="G69" s="104"/>
      <c r="H69" s="104"/>
      <c r="I69" s="104"/>
      <c r="J69" s="104"/>
    </row>
    <row r="70" spans="1:10" ht="10.5" customHeight="1">
      <c r="A70" s="50">
        <v>1</v>
      </c>
      <c r="B70" s="51">
        <v>2</v>
      </c>
      <c r="C70" s="52">
        <v>3</v>
      </c>
      <c r="D70" s="52">
        <v>4</v>
      </c>
      <c r="E70" s="52">
        <v>6</v>
      </c>
      <c r="F70" s="53">
        <v>6</v>
      </c>
      <c r="G70" s="106"/>
      <c r="H70" s="106"/>
      <c r="I70" s="106"/>
      <c r="J70" s="106"/>
    </row>
    <row r="71" spans="1:10" ht="15.75">
      <c r="A71" s="43" t="s">
        <v>3</v>
      </c>
      <c r="B71" s="44" t="s">
        <v>73</v>
      </c>
      <c r="C71" s="17"/>
      <c r="D71" s="17"/>
      <c r="E71" s="17"/>
      <c r="F71" s="18">
        <f>SUBTOTAL(9,F72:F102)</f>
        <v>2188145</v>
      </c>
      <c r="G71" s="115"/>
      <c r="H71" s="94"/>
      <c r="I71" s="87"/>
      <c r="J71" s="94"/>
    </row>
    <row r="72" spans="1:10" ht="15.75" hidden="1">
      <c r="A72" s="38"/>
      <c r="B72" s="42"/>
      <c r="C72" s="19"/>
      <c r="D72" s="19"/>
      <c r="E72" s="19"/>
      <c r="F72" s="20"/>
      <c r="G72" s="20"/>
      <c r="H72" s="95"/>
      <c r="I72" s="96"/>
      <c r="J72" s="95"/>
    </row>
    <row r="73" spans="1:10" ht="15">
      <c r="A73" s="39"/>
      <c r="B73" s="22" t="s">
        <v>34</v>
      </c>
      <c r="C73" s="22" t="s">
        <v>81</v>
      </c>
      <c r="D73" s="22"/>
      <c r="E73" s="23"/>
      <c r="F73" s="24">
        <f>SUBTOTAL(9,F74:F80)</f>
        <v>87244</v>
      </c>
      <c r="G73" s="116"/>
      <c r="H73" s="97"/>
      <c r="I73" s="98"/>
      <c r="J73" s="97"/>
    </row>
    <row r="74" spans="1:10" ht="15" hidden="1">
      <c r="A74" s="40"/>
      <c r="B74" s="40"/>
      <c r="C74" s="21"/>
      <c r="D74" s="21"/>
      <c r="E74" s="21"/>
      <c r="F74" s="25"/>
      <c r="G74" s="25"/>
      <c r="H74" s="99"/>
      <c r="I74" s="91"/>
      <c r="J74" s="99"/>
    </row>
    <row r="75" spans="1:10" ht="15">
      <c r="A75" s="39"/>
      <c r="B75" s="41"/>
      <c r="C75" s="127" t="s">
        <v>1</v>
      </c>
      <c r="D75" s="127" t="s">
        <v>54</v>
      </c>
      <c r="E75" s="127"/>
      <c r="F75" s="128">
        <f>SUBTOTAL(9,F76:F79)</f>
        <v>87244</v>
      </c>
      <c r="G75" s="28"/>
      <c r="H75" s="28"/>
      <c r="I75" s="65"/>
      <c r="J75" s="36"/>
    </row>
    <row r="76" spans="1:10" ht="15" hidden="1">
      <c r="A76" s="126"/>
      <c r="B76" s="92"/>
      <c r="C76" s="27"/>
      <c r="D76" s="27"/>
      <c r="E76" s="27"/>
      <c r="F76" s="28"/>
      <c r="G76" s="28"/>
      <c r="H76" s="28"/>
      <c r="I76" s="65"/>
      <c r="J76" s="36"/>
    </row>
    <row r="77" spans="1:10" ht="15">
      <c r="A77" s="126"/>
      <c r="B77" s="92"/>
      <c r="C77" s="27"/>
      <c r="D77" s="129" t="s">
        <v>25</v>
      </c>
      <c r="E77" s="129" t="s">
        <v>85</v>
      </c>
      <c r="F77" s="88">
        <v>68244</v>
      </c>
      <c r="G77" s="28"/>
      <c r="H77" s="28"/>
      <c r="I77" s="65"/>
      <c r="J77" s="36"/>
    </row>
    <row r="78" spans="1:10" ht="15">
      <c r="A78" s="126"/>
      <c r="B78" s="92"/>
      <c r="C78" s="27"/>
      <c r="D78" s="129" t="s">
        <v>26</v>
      </c>
      <c r="E78" s="129" t="s">
        <v>86</v>
      </c>
      <c r="F78" s="88">
        <v>19000</v>
      </c>
      <c r="G78" s="28"/>
      <c r="H78" s="28"/>
      <c r="I78" s="65"/>
      <c r="J78" s="36"/>
    </row>
    <row r="79" spans="1:10" ht="15" hidden="1">
      <c r="A79" s="126"/>
      <c r="B79" s="92"/>
      <c r="C79" s="27">
        <v>3</v>
      </c>
      <c r="D79" s="27"/>
      <c r="E79" s="27"/>
      <c r="F79" s="28"/>
      <c r="G79" s="28"/>
      <c r="H79" s="28"/>
      <c r="I79" s="65"/>
      <c r="J79" s="36"/>
    </row>
    <row r="80" spans="3:10" ht="15" hidden="1">
      <c r="C80">
        <v>2</v>
      </c>
      <c r="F80" s="26"/>
      <c r="G80" s="117"/>
      <c r="H80" s="100"/>
      <c r="I80" s="101"/>
      <c r="J80" s="100"/>
    </row>
    <row r="81" spans="1:10" ht="15">
      <c r="A81" s="39"/>
      <c r="B81" s="22" t="s">
        <v>35</v>
      </c>
      <c r="C81" s="22" t="s">
        <v>83</v>
      </c>
      <c r="D81" s="22"/>
      <c r="E81" s="23"/>
      <c r="F81" s="24">
        <f>SUBTOTAL(9,F82:F87)</f>
        <v>5000</v>
      </c>
      <c r="G81" s="116"/>
      <c r="H81" s="97"/>
      <c r="I81" s="98"/>
      <c r="J81" s="97"/>
    </row>
    <row r="82" spans="1:10" ht="15" hidden="1">
      <c r="A82" s="40"/>
      <c r="B82" s="40"/>
      <c r="C82" s="21"/>
      <c r="D82" s="21"/>
      <c r="E82" s="21"/>
      <c r="F82" s="25"/>
      <c r="G82" s="25"/>
      <c r="H82" s="99"/>
      <c r="I82" s="91"/>
      <c r="J82" s="99"/>
    </row>
    <row r="83" spans="1:10" ht="15">
      <c r="A83" s="39"/>
      <c r="B83" s="41"/>
      <c r="C83" s="127" t="s">
        <v>2</v>
      </c>
      <c r="D83" s="127" t="s">
        <v>47</v>
      </c>
      <c r="E83" s="127"/>
      <c r="F83" s="128">
        <f>SUBTOTAL(9,F84:F86)</f>
        <v>5000</v>
      </c>
      <c r="G83" s="28"/>
      <c r="H83" s="28"/>
      <c r="I83" s="65"/>
      <c r="J83" s="36"/>
    </row>
    <row r="84" spans="1:10" ht="15" hidden="1">
      <c r="A84" s="126"/>
      <c r="B84" s="92"/>
      <c r="C84" s="27"/>
      <c r="D84" s="27"/>
      <c r="E84" s="27"/>
      <c r="F84" s="28"/>
      <c r="G84" s="28"/>
      <c r="H84" s="28"/>
      <c r="I84" s="65"/>
      <c r="J84" s="36"/>
    </row>
    <row r="85" spans="1:10" ht="15">
      <c r="A85" s="126"/>
      <c r="B85" s="92"/>
      <c r="C85" s="27"/>
      <c r="D85" s="129" t="s">
        <v>24</v>
      </c>
      <c r="E85" s="129" t="s">
        <v>74</v>
      </c>
      <c r="F85" s="88">
        <v>5000</v>
      </c>
      <c r="G85" s="28"/>
      <c r="H85" s="28"/>
      <c r="I85" s="65"/>
      <c r="J85" s="36"/>
    </row>
    <row r="86" spans="1:10" ht="15" hidden="1">
      <c r="A86" s="126"/>
      <c r="B86" s="92"/>
      <c r="C86" s="27">
        <v>3</v>
      </c>
      <c r="D86" s="27"/>
      <c r="E86" s="27"/>
      <c r="F86" s="28"/>
      <c r="G86" s="28"/>
      <c r="H86" s="28"/>
      <c r="I86" s="65"/>
      <c r="J86" s="36"/>
    </row>
    <row r="87" spans="3:10" ht="15" hidden="1">
      <c r="C87">
        <v>2</v>
      </c>
      <c r="F87" s="26"/>
      <c r="G87" s="117"/>
      <c r="H87" s="100"/>
      <c r="I87" s="101"/>
      <c r="J87" s="100"/>
    </row>
    <row r="88" spans="1:10" ht="15">
      <c r="A88" s="39"/>
      <c r="B88" s="22" t="s">
        <v>36</v>
      </c>
      <c r="C88" s="22" t="s">
        <v>80</v>
      </c>
      <c r="D88" s="22"/>
      <c r="E88" s="23"/>
      <c r="F88" s="24">
        <f>SUBTOTAL(9,F89:F94)</f>
        <v>2000901</v>
      </c>
      <c r="G88" s="116"/>
      <c r="H88" s="97"/>
      <c r="I88" s="98"/>
      <c r="J88" s="97"/>
    </row>
    <row r="89" spans="1:10" ht="15" hidden="1">
      <c r="A89" s="40"/>
      <c r="B89" s="40"/>
      <c r="C89" s="21"/>
      <c r="D89" s="21"/>
      <c r="E89" s="21"/>
      <c r="F89" s="25"/>
      <c r="G89" s="25"/>
      <c r="H89" s="99"/>
      <c r="I89" s="91"/>
      <c r="J89" s="99"/>
    </row>
    <row r="90" spans="1:10" ht="15">
      <c r="A90" s="39"/>
      <c r="B90" s="41"/>
      <c r="C90" s="127" t="s">
        <v>1</v>
      </c>
      <c r="D90" s="127" t="s">
        <v>54</v>
      </c>
      <c r="E90" s="127"/>
      <c r="F90" s="128">
        <f>SUBTOTAL(9,F91:F93)</f>
        <v>2000901</v>
      </c>
      <c r="G90" s="28"/>
      <c r="H90" s="28"/>
      <c r="I90" s="65"/>
      <c r="J90" s="36"/>
    </row>
    <row r="91" spans="1:10" ht="15" hidden="1">
      <c r="A91" s="126"/>
      <c r="B91" s="92"/>
      <c r="C91" s="27"/>
      <c r="D91" s="27"/>
      <c r="E91" s="27"/>
      <c r="F91" s="28"/>
      <c r="G91" s="28"/>
      <c r="H91" s="28"/>
      <c r="I91" s="65"/>
      <c r="J91" s="36"/>
    </row>
    <row r="92" spans="1:10" ht="15">
      <c r="A92" s="126"/>
      <c r="B92" s="92"/>
      <c r="C92" s="27"/>
      <c r="D92" s="129" t="s">
        <v>25</v>
      </c>
      <c r="E92" s="129" t="s">
        <v>85</v>
      </c>
      <c r="F92" s="88">
        <v>2000901</v>
      </c>
      <c r="G92" s="28"/>
      <c r="H92" s="28"/>
      <c r="I92" s="65"/>
      <c r="J92" s="36"/>
    </row>
    <row r="93" spans="1:10" ht="15" hidden="1">
      <c r="A93" s="126"/>
      <c r="B93" s="92"/>
      <c r="C93" s="27">
        <v>3</v>
      </c>
      <c r="D93" s="27"/>
      <c r="E93" s="27"/>
      <c r="F93" s="28"/>
      <c r="G93" s="28"/>
      <c r="H93" s="28"/>
      <c r="I93" s="65"/>
      <c r="J93" s="36"/>
    </row>
    <row r="94" spans="3:10" ht="15" hidden="1">
      <c r="C94">
        <v>2</v>
      </c>
      <c r="F94" s="26"/>
      <c r="G94" s="117"/>
      <c r="H94" s="100"/>
      <c r="I94" s="101"/>
      <c r="J94" s="100"/>
    </row>
    <row r="95" spans="1:10" ht="15">
      <c r="A95" s="39"/>
      <c r="B95" s="22" t="s">
        <v>37</v>
      </c>
      <c r="C95" s="22" t="s">
        <v>70</v>
      </c>
      <c r="D95" s="22"/>
      <c r="E95" s="23"/>
      <c r="F95" s="24">
        <f>SUBTOTAL(9,F96:F101)</f>
        <v>95000</v>
      </c>
      <c r="G95" s="116"/>
      <c r="H95" s="97"/>
      <c r="I95" s="98"/>
      <c r="J95" s="97"/>
    </row>
    <row r="96" spans="1:10" ht="15" hidden="1">
      <c r="A96" s="40"/>
      <c r="B96" s="40"/>
      <c r="C96" s="21"/>
      <c r="D96" s="21"/>
      <c r="E96" s="21"/>
      <c r="F96" s="25"/>
      <c r="G96" s="25"/>
      <c r="H96" s="99"/>
      <c r="I96" s="91"/>
      <c r="J96" s="99"/>
    </row>
    <row r="97" spans="1:10" ht="15">
      <c r="A97" s="39"/>
      <c r="B97" s="41"/>
      <c r="C97" s="127" t="s">
        <v>2</v>
      </c>
      <c r="D97" s="127" t="s">
        <v>47</v>
      </c>
      <c r="E97" s="127"/>
      <c r="F97" s="128">
        <f>SUBTOTAL(9,F98:F100)</f>
        <v>95000</v>
      </c>
      <c r="G97" s="28"/>
      <c r="H97" s="28"/>
      <c r="I97" s="65"/>
      <c r="J97" s="36"/>
    </row>
    <row r="98" spans="1:10" ht="15" hidden="1">
      <c r="A98" s="126"/>
      <c r="B98" s="92"/>
      <c r="C98" s="27"/>
      <c r="D98" s="27"/>
      <c r="E98" s="27"/>
      <c r="F98" s="28"/>
      <c r="G98" s="28"/>
      <c r="H98" s="28"/>
      <c r="I98" s="65"/>
      <c r="J98" s="36"/>
    </row>
    <row r="99" spans="1:10" ht="15">
      <c r="A99" s="126"/>
      <c r="B99" s="92"/>
      <c r="C99" s="27"/>
      <c r="D99" s="129" t="s">
        <v>24</v>
      </c>
      <c r="E99" s="129" t="s">
        <v>74</v>
      </c>
      <c r="F99" s="88">
        <v>95000</v>
      </c>
      <c r="G99" s="28"/>
      <c r="H99" s="28"/>
      <c r="I99" s="65"/>
      <c r="J99" s="36"/>
    </row>
    <row r="100" spans="1:10" ht="15" hidden="1">
      <c r="A100" s="126"/>
      <c r="B100" s="92"/>
      <c r="C100" s="27">
        <v>3</v>
      </c>
      <c r="D100" s="27"/>
      <c r="E100" s="27"/>
      <c r="F100" s="28"/>
      <c r="G100" s="28"/>
      <c r="H100" s="28"/>
      <c r="I100" s="65"/>
      <c r="J100" s="36"/>
    </row>
    <row r="101" spans="3:10" ht="15" hidden="1">
      <c r="C101">
        <v>2</v>
      </c>
      <c r="F101" s="26"/>
      <c r="G101" s="117"/>
      <c r="H101" s="100"/>
      <c r="I101" s="101"/>
      <c r="J101" s="100"/>
    </row>
    <row r="102" spans="3:10" ht="15" hidden="1">
      <c r="C102">
        <v>1</v>
      </c>
      <c r="F102" s="26"/>
      <c r="G102" s="117"/>
      <c r="H102" s="100"/>
      <c r="I102" s="101"/>
      <c r="J102" s="100"/>
    </row>
    <row r="103" spans="3:10" ht="15" hidden="1">
      <c r="C103" t="s">
        <v>0</v>
      </c>
      <c r="F103" s="26"/>
      <c r="G103" s="117"/>
      <c r="H103" s="100"/>
      <c r="I103" s="101"/>
      <c r="J103" s="100"/>
    </row>
    <row r="104" spans="1:10" ht="15">
      <c r="A104" s="15" t="s">
        <v>38</v>
      </c>
      <c r="B104" s="15"/>
      <c r="C104" s="15"/>
      <c r="D104" s="15"/>
      <c r="E104" s="15"/>
      <c r="F104" s="16">
        <f>SUBTOTAL(9,F77:F103)</f>
        <v>2188145</v>
      </c>
      <c r="G104" s="116"/>
      <c r="H104" s="97"/>
      <c r="I104" s="98"/>
      <c r="J104" s="97"/>
    </row>
    <row r="105" spans="1:7" ht="15">
      <c r="A105" s="73" t="s">
        <v>41</v>
      </c>
      <c r="B105" s="73"/>
      <c r="C105" s="73"/>
      <c r="D105" s="73"/>
      <c r="E105" s="73"/>
      <c r="F105" s="74">
        <v>10000</v>
      </c>
      <c r="G105" s="97"/>
    </row>
    <row r="106" spans="1:7" ht="15">
      <c r="A106" s="15" t="s">
        <v>42</v>
      </c>
      <c r="B106" s="15"/>
      <c r="C106" s="15"/>
      <c r="D106" s="15"/>
      <c r="E106" s="15"/>
      <c r="F106" s="16">
        <v>10000</v>
      </c>
      <c r="G106" s="116"/>
    </row>
    <row r="107" spans="1:7" ht="15">
      <c r="A107" s="15" t="s">
        <v>61</v>
      </c>
      <c r="B107" s="15"/>
      <c r="C107" s="15"/>
      <c r="D107" s="15"/>
      <c r="E107" s="15"/>
      <c r="F107" s="16">
        <f>F104+F105-F106</f>
        <v>2188145</v>
      </c>
      <c r="G107" s="116"/>
    </row>
    <row r="110" ht="20.25">
      <c r="A110" s="29" t="s">
        <v>72</v>
      </c>
    </row>
    <row r="111" spans="1:14" ht="94.5" customHeight="1">
      <c r="A111" s="54" t="s">
        <v>32</v>
      </c>
      <c r="B111" s="55" t="s">
        <v>30</v>
      </c>
      <c r="C111" s="55" t="s">
        <v>65</v>
      </c>
      <c r="D111" s="55"/>
      <c r="E111" s="55" t="s">
        <v>45</v>
      </c>
      <c r="F111" s="55" t="str">
        <f>CONCATENATE("Naziv"," ",E111)</f>
        <v>Naziv Konto 4. razina</v>
      </c>
      <c r="G111" s="56" t="s">
        <v>40</v>
      </c>
      <c r="H111" s="56" t="s">
        <v>55</v>
      </c>
      <c r="I111" s="57" t="s">
        <v>76</v>
      </c>
      <c r="J111" s="57" t="s">
        <v>52</v>
      </c>
      <c r="K111" s="57" t="s">
        <v>48</v>
      </c>
      <c r="L111" s="57" t="s">
        <v>49</v>
      </c>
      <c r="M111" s="58" t="s">
        <v>60</v>
      </c>
      <c r="N111" s="58" t="s">
        <v>66</v>
      </c>
    </row>
    <row r="112" spans="1:14" ht="11.25" customHeight="1">
      <c r="A112" s="50">
        <v>1</v>
      </c>
      <c r="B112" s="51">
        <v>2</v>
      </c>
      <c r="C112" s="52">
        <v>3</v>
      </c>
      <c r="D112" s="52"/>
      <c r="E112" s="52">
        <v>4</v>
      </c>
      <c r="F112" s="53">
        <v>5</v>
      </c>
      <c r="G112" s="53">
        <v>5</v>
      </c>
      <c r="H112" s="53">
        <v>6</v>
      </c>
      <c r="I112" s="53" t="s">
        <v>33</v>
      </c>
      <c r="J112" s="53">
        <v>8</v>
      </c>
      <c r="K112" s="76">
        <v>13</v>
      </c>
      <c r="L112" s="76">
        <v>14</v>
      </c>
      <c r="M112" s="77" t="s">
        <v>44</v>
      </c>
      <c r="N112" s="77"/>
    </row>
    <row r="113" spans="1:14" ht="15.75">
      <c r="A113" s="43" t="s">
        <v>3</v>
      </c>
      <c r="B113" s="43" t="s">
        <v>73</v>
      </c>
      <c r="C113" s="17"/>
      <c r="D113" s="17"/>
      <c r="E113" s="17"/>
      <c r="F113" s="18"/>
      <c r="G113" s="18">
        <f>SUBTOTAL(9,G114:G164)</f>
        <v>2188145</v>
      </c>
      <c r="H113" s="18">
        <f>SUBTOTAL(9,H114:H164)</f>
        <v>2188145</v>
      </c>
      <c r="I113" s="18">
        <f>G113-H113</f>
        <v>0</v>
      </c>
      <c r="J113" s="59">
        <f>IF(G113&lt;&gt;0,H113/G113,"***")</f>
        <v>1</v>
      </c>
      <c r="K113" s="78">
        <v>10000</v>
      </c>
      <c r="L113" s="78">
        <v>10000</v>
      </c>
      <c r="M113" s="18">
        <f>G113+K113-L113</f>
        <v>2188145</v>
      </c>
      <c r="N113" s="18">
        <f>M113-H113</f>
        <v>0</v>
      </c>
    </row>
    <row r="114" spans="1:14" ht="15.75" hidden="1">
      <c r="A114" s="38"/>
      <c r="B114" s="19"/>
      <c r="C114" s="19"/>
      <c r="D114" s="19"/>
      <c r="E114" s="19"/>
      <c r="F114" s="20"/>
      <c r="G114" s="20"/>
      <c r="H114" s="20"/>
      <c r="I114" s="20"/>
      <c r="J114" s="60"/>
      <c r="N114" s="107"/>
    </row>
    <row r="115" spans="1:14" ht="15">
      <c r="A115" s="39"/>
      <c r="B115" s="22" t="s">
        <v>1</v>
      </c>
      <c r="C115" s="22" t="s">
        <v>54</v>
      </c>
      <c r="D115" s="22"/>
      <c r="E115" s="23"/>
      <c r="F115" s="24"/>
      <c r="G115" s="24">
        <f>SUBTOTAL(9,G116:G148)</f>
        <v>2088145</v>
      </c>
      <c r="H115" s="24">
        <f>SUBTOTAL(9,H116:H148)</f>
        <v>2088145</v>
      </c>
      <c r="I115" s="24">
        <f>G115-H115</f>
        <v>0</v>
      </c>
      <c r="J115" s="61">
        <f>IF(G115&lt;&gt;0,H115/G115,"***")</f>
        <v>1</v>
      </c>
      <c r="K115" s="79">
        <v>0</v>
      </c>
      <c r="L115" s="79">
        <v>0</v>
      </c>
      <c r="M115" s="75">
        <f>K115+G115-L115</f>
        <v>2088145</v>
      </c>
      <c r="N115" s="75">
        <f>M115-H115</f>
        <v>0</v>
      </c>
    </row>
    <row r="116" spans="1:14" ht="15" hidden="1">
      <c r="A116" s="40"/>
      <c r="B116" s="45"/>
      <c r="C116" s="21"/>
      <c r="D116" s="21"/>
      <c r="E116" s="21"/>
      <c r="F116" s="25"/>
      <c r="G116" s="25"/>
      <c r="H116" s="25"/>
      <c r="I116" s="25"/>
      <c r="J116" s="62"/>
      <c r="N116" s="107"/>
    </row>
    <row r="117" spans="1:14" ht="15">
      <c r="A117" s="41"/>
      <c r="B117" s="46"/>
      <c r="C117" s="118" t="s">
        <v>34</v>
      </c>
      <c r="D117" s="118"/>
      <c r="E117" s="118" t="s">
        <v>81</v>
      </c>
      <c r="F117" s="119"/>
      <c r="G117" s="119">
        <f>SUBTOTAL(9,G118:G127)</f>
        <v>87244</v>
      </c>
      <c r="H117" s="119">
        <f>SUBTOTAL(9,H118:H127)</f>
        <v>87244</v>
      </c>
      <c r="I117" s="119">
        <f>G117-H117</f>
        <v>0</v>
      </c>
      <c r="J117" s="120">
        <f>IF(G117&lt;&gt;0,H117/G117,"***")</f>
        <v>1</v>
      </c>
      <c r="K117" s="119">
        <v>0</v>
      </c>
      <c r="L117" s="119">
        <v>0</v>
      </c>
      <c r="M117" s="121">
        <f>G117+K117-L117</f>
        <v>87244</v>
      </c>
      <c r="N117" s="121">
        <f>H117-M117</f>
        <v>0</v>
      </c>
    </row>
    <row r="118" spans="1:14" ht="15" hidden="1">
      <c r="A118" s="92"/>
      <c r="B118" s="108"/>
      <c r="C118" s="37"/>
      <c r="D118" s="37"/>
      <c r="E118" s="37"/>
      <c r="F118" s="36"/>
      <c r="G118" s="36"/>
      <c r="H118" s="36"/>
      <c r="I118" s="36"/>
      <c r="J118" s="65"/>
      <c r="K118" s="36"/>
      <c r="L118" s="36"/>
      <c r="N118" s="107"/>
    </row>
    <row r="119" spans="1:14" ht="15">
      <c r="A119" s="92"/>
      <c r="B119" s="108"/>
      <c r="C119" s="37"/>
      <c r="D119" s="37"/>
      <c r="E119" s="109" t="s">
        <v>10</v>
      </c>
      <c r="F119" s="109" t="s">
        <v>71</v>
      </c>
      <c r="G119" s="88">
        <v>0</v>
      </c>
      <c r="H119" s="88">
        <v>5250</v>
      </c>
      <c r="I119" s="88">
        <f aca="true" t="shared" si="0" ref="I119:I126">G119-H119</f>
        <v>-5250</v>
      </c>
      <c r="J119" s="89" t="str">
        <f aca="true" t="shared" si="1" ref="J119:J126">IF(G119&lt;&gt;0,H119/G119,"***")</f>
        <v>***</v>
      </c>
      <c r="K119" s="36"/>
      <c r="L119" s="36"/>
      <c r="N119" s="107"/>
    </row>
    <row r="120" spans="1:14" ht="15">
      <c r="A120" s="92"/>
      <c r="B120" s="108"/>
      <c r="C120" s="37"/>
      <c r="D120" s="37"/>
      <c r="E120" s="109" t="s">
        <v>12</v>
      </c>
      <c r="F120" s="109" t="s">
        <v>56</v>
      </c>
      <c r="G120" s="88">
        <v>0</v>
      </c>
      <c r="H120" s="88">
        <v>12600</v>
      </c>
      <c r="I120" s="88">
        <f t="shared" si="0"/>
        <v>-12600</v>
      </c>
      <c r="J120" s="89" t="str">
        <f t="shared" si="1"/>
        <v>***</v>
      </c>
      <c r="K120" s="36"/>
      <c r="L120" s="36"/>
      <c r="N120" s="107"/>
    </row>
    <row r="121" spans="1:14" ht="15">
      <c r="A121" s="92"/>
      <c r="B121" s="108"/>
      <c r="C121" s="37"/>
      <c r="D121" s="37"/>
      <c r="E121" s="109" t="s">
        <v>15</v>
      </c>
      <c r="F121" s="109" t="s">
        <v>77</v>
      </c>
      <c r="G121" s="88">
        <v>0</v>
      </c>
      <c r="H121" s="88">
        <v>9000</v>
      </c>
      <c r="I121" s="88">
        <f t="shared" si="0"/>
        <v>-9000</v>
      </c>
      <c r="J121" s="89" t="str">
        <f t="shared" si="1"/>
        <v>***</v>
      </c>
      <c r="K121" s="36"/>
      <c r="L121" s="36"/>
      <c r="N121" s="107"/>
    </row>
    <row r="122" spans="1:14" ht="15">
      <c r="A122" s="92"/>
      <c r="B122" s="108"/>
      <c r="C122" s="37"/>
      <c r="D122" s="37"/>
      <c r="E122" s="109" t="s">
        <v>18</v>
      </c>
      <c r="F122" s="109" t="s">
        <v>58</v>
      </c>
      <c r="G122" s="88">
        <v>0</v>
      </c>
      <c r="H122" s="88">
        <v>1500</v>
      </c>
      <c r="I122" s="88">
        <f t="shared" si="0"/>
        <v>-1500</v>
      </c>
      <c r="J122" s="89" t="str">
        <f t="shared" si="1"/>
        <v>***</v>
      </c>
      <c r="K122" s="36"/>
      <c r="L122" s="36"/>
      <c r="N122" s="107"/>
    </row>
    <row r="123" spans="1:14" ht="15">
      <c r="A123" s="92"/>
      <c r="B123" s="108"/>
      <c r="C123" s="37"/>
      <c r="D123" s="37"/>
      <c r="E123" s="109" t="s">
        <v>19</v>
      </c>
      <c r="F123" s="109" t="s">
        <v>43</v>
      </c>
      <c r="G123" s="88">
        <v>0</v>
      </c>
      <c r="H123" s="88">
        <v>39894</v>
      </c>
      <c r="I123" s="88">
        <f t="shared" si="0"/>
        <v>-39894</v>
      </c>
      <c r="J123" s="89" t="str">
        <f t="shared" si="1"/>
        <v>***</v>
      </c>
      <c r="K123" s="36"/>
      <c r="L123" s="36"/>
      <c r="N123" s="107"/>
    </row>
    <row r="124" spans="1:14" ht="15">
      <c r="A124" s="92"/>
      <c r="B124" s="108"/>
      <c r="C124" s="37"/>
      <c r="D124" s="37"/>
      <c r="E124" s="109" t="s">
        <v>23</v>
      </c>
      <c r="F124" s="109" t="s">
        <v>75</v>
      </c>
      <c r="G124" s="88">
        <v>0</v>
      </c>
      <c r="H124" s="88">
        <v>19000</v>
      </c>
      <c r="I124" s="88">
        <f t="shared" si="0"/>
        <v>-19000</v>
      </c>
      <c r="J124" s="89" t="str">
        <f t="shared" si="1"/>
        <v>***</v>
      </c>
      <c r="K124" s="36"/>
      <c r="L124" s="36"/>
      <c r="N124" s="107"/>
    </row>
    <row r="125" spans="1:14" ht="15">
      <c r="A125" s="92"/>
      <c r="B125" s="108"/>
      <c r="C125" s="37"/>
      <c r="D125" s="37"/>
      <c r="E125" s="109" t="s">
        <v>25</v>
      </c>
      <c r="F125" s="109" t="s">
        <v>85</v>
      </c>
      <c r="G125" s="88">
        <v>68244</v>
      </c>
      <c r="H125" s="88">
        <v>0</v>
      </c>
      <c r="I125" s="88">
        <f t="shared" si="0"/>
        <v>68244</v>
      </c>
      <c r="J125" s="89">
        <f t="shared" si="1"/>
        <v>0</v>
      </c>
      <c r="K125" s="36"/>
      <c r="L125" s="36"/>
      <c r="N125" s="107"/>
    </row>
    <row r="126" spans="1:14" ht="15">
      <c r="A126" s="92"/>
      <c r="B126" s="108"/>
      <c r="C126" s="37"/>
      <c r="D126" s="37"/>
      <c r="E126" s="109" t="s">
        <v>26</v>
      </c>
      <c r="F126" s="109" t="s">
        <v>86</v>
      </c>
      <c r="G126" s="88">
        <v>19000</v>
      </c>
      <c r="H126" s="88">
        <v>0</v>
      </c>
      <c r="I126" s="88">
        <f t="shared" si="0"/>
        <v>19000</v>
      </c>
      <c r="J126" s="89">
        <f t="shared" si="1"/>
        <v>0</v>
      </c>
      <c r="K126" s="36"/>
      <c r="L126" s="36"/>
      <c r="N126" s="107"/>
    </row>
    <row r="127" spans="1:14" ht="15" hidden="1">
      <c r="A127" s="92"/>
      <c r="B127" s="108"/>
      <c r="C127" s="37">
        <v>3</v>
      </c>
      <c r="D127" s="37"/>
      <c r="E127" s="37"/>
      <c r="F127" s="36"/>
      <c r="G127" s="36"/>
      <c r="H127" s="36"/>
      <c r="I127" s="36"/>
      <c r="J127" s="65"/>
      <c r="K127" s="36"/>
      <c r="L127" s="36"/>
      <c r="N127" s="107"/>
    </row>
    <row r="128" spans="1:14" ht="15">
      <c r="A128" s="41"/>
      <c r="B128" s="46"/>
      <c r="C128" s="118" t="s">
        <v>36</v>
      </c>
      <c r="D128" s="118"/>
      <c r="E128" s="118" t="s">
        <v>80</v>
      </c>
      <c r="F128" s="119"/>
      <c r="G128" s="119">
        <f>SUBTOTAL(9,G129:G147)</f>
        <v>2000901</v>
      </c>
      <c r="H128" s="119">
        <f>SUBTOTAL(9,H129:H147)</f>
        <v>2000901</v>
      </c>
      <c r="I128" s="119">
        <f>G128-H128</f>
        <v>0</v>
      </c>
      <c r="J128" s="120">
        <f>IF(G128&lt;&gt;0,H128/G128,"***")</f>
        <v>1</v>
      </c>
      <c r="K128" s="119">
        <v>0</v>
      </c>
      <c r="L128" s="119">
        <v>0</v>
      </c>
      <c r="M128" s="121">
        <f>G128+K128-L128</f>
        <v>2000901</v>
      </c>
      <c r="N128" s="121">
        <f>H128-M128</f>
        <v>0</v>
      </c>
    </row>
    <row r="129" spans="1:14" ht="15" hidden="1">
      <c r="A129" s="92"/>
      <c r="B129" s="108"/>
      <c r="C129" s="37"/>
      <c r="D129" s="37"/>
      <c r="E129" s="37"/>
      <c r="F129" s="36"/>
      <c r="G129" s="36"/>
      <c r="H129" s="36"/>
      <c r="I129" s="36"/>
      <c r="J129" s="65"/>
      <c r="K129" s="36"/>
      <c r="L129" s="36"/>
      <c r="N129" s="107"/>
    </row>
    <row r="130" spans="1:14" ht="15">
      <c r="A130" s="92"/>
      <c r="B130" s="108"/>
      <c r="C130" s="37"/>
      <c r="D130" s="37"/>
      <c r="E130" s="109" t="s">
        <v>4</v>
      </c>
      <c r="F130" s="109" t="s">
        <v>67</v>
      </c>
      <c r="G130" s="88">
        <v>0</v>
      </c>
      <c r="H130" s="88">
        <v>1341352</v>
      </c>
      <c r="I130" s="88">
        <f aca="true" t="shared" si="2" ref="I130:I146">G130-H130</f>
        <v>-1341352</v>
      </c>
      <c r="J130" s="89" t="str">
        <f aca="true" t="shared" si="3" ref="J130:J146">IF(G130&lt;&gt;0,H130/G130,"***")</f>
        <v>***</v>
      </c>
      <c r="K130" s="36"/>
      <c r="L130" s="36"/>
      <c r="N130" s="107"/>
    </row>
    <row r="131" spans="1:14" ht="15">
      <c r="A131" s="92"/>
      <c r="B131" s="108"/>
      <c r="C131" s="37"/>
      <c r="D131" s="37"/>
      <c r="E131" s="109" t="s">
        <v>5</v>
      </c>
      <c r="F131" s="109" t="s">
        <v>57</v>
      </c>
      <c r="G131" s="88">
        <v>0</v>
      </c>
      <c r="H131" s="88">
        <v>41500</v>
      </c>
      <c r="I131" s="88">
        <f t="shared" si="2"/>
        <v>-41500</v>
      </c>
      <c r="J131" s="89" t="str">
        <f t="shared" si="3"/>
        <v>***</v>
      </c>
      <c r="K131" s="36"/>
      <c r="L131" s="36"/>
      <c r="N131" s="107"/>
    </row>
    <row r="132" spans="1:14" ht="15">
      <c r="A132" s="92"/>
      <c r="B132" s="108"/>
      <c r="C132" s="37"/>
      <c r="D132" s="37"/>
      <c r="E132" s="109" t="s">
        <v>6</v>
      </c>
      <c r="F132" s="109" t="s">
        <v>69</v>
      </c>
      <c r="G132" s="88">
        <v>0</v>
      </c>
      <c r="H132" s="88">
        <v>221322</v>
      </c>
      <c r="I132" s="88">
        <f t="shared" si="2"/>
        <v>-221322</v>
      </c>
      <c r="J132" s="89" t="str">
        <f t="shared" si="3"/>
        <v>***</v>
      </c>
      <c r="K132" s="36"/>
      <c r="L132" s="36"/>
      <c r="N132" s="107"/>
    </row>
    <row r="133" spans="1:14" ht="15">
      <c r="A133" s="92"/>
      <c r="B133" s="108"/>
      <c r="C133" s="37"/>
      <c r="D133" s="37"/>
      <c r="E133" s="109" t="s">
        <v>7</v>
      </c>
      <c r="F133" s="109" t="s">
        <v>63</v>
      </c>
      <c r="G133" s="88">
        <v>0</v>
      </c>
      <c r="H133" s="88">
        <v>10000</v>
      </c>
      <c r="I133" s="88">
        <f t="shared" si="2"/>
        <v>-10000</v>
      </c>
      <c r="J133" s="89" t="str">
        <f t="shared" si="3"/>
        <v>***</v>
      </c>
      <c r="K133" s="36"/>
      <c r="L133" s="36"/>
      <c r="N133" s="107"/>
    </row>
    <row r="134" spans="1:14" ht="15">
      <c r="A134" s="92"/>
      <c r="B134" s="108"/>
      <c r="C134" s="37"/>
      <c r="D134" s="37"/>
      <c r="E134" s="109" t="s">
        <v>8</v>
      </c>
      <c r="F134" s="109" t="s">
        <v>84</v>
      </c>
      <c r="G134" s="88">
        <v>0</v>
      </c>
      <c r="H134" s="88">
        <v>34727</v>
      </c>
      <c r="I134" s="88">
        <f t="shared" si="2"/>
        <v>-34727</v>
      </c>
      <c r="J134" s="89" t="str">
        <f t="shared" si="3"/>
        <v>***</v>
      </c>
      <c r="K134" s="36"/>
      <c r="L134" s="36"/>
      <c r="N134" s="107"/>
    </row>
    <row r="135" spans="1:14" ht="15">
      <c r="A135" s="92"/>
      <c r="B135" s="108"/>
      <c r="C135" s="37"/>
      <c r="D135" s="37"/>
      <c r="E135" s="109" t="s">
        <v>9</v>
      </c>
      <c r="F135" s="109" t="s">
        <v>78</v>
      </c>
      <c r="G135" s="88">
        <v>0</v>
      </c>
      <c r="H135" s="88">
        <v>10000</v>
      </c>
      <c r="I135" s="88">
        <f t="shared" si="2"/>
        <v>-10000</v>
      </c>
      <c r="J135" s="89" t="str">
        <f t="shared" si="3"/>
        <v>***</v>
      </c>
      <c r="K135" s="36"/>
      <c r="L135" s="36"/>
      <c r="N135" s="107"/>
    </row>
    <row r="136" spans="1:14" ht="15">
      <c r="A136" s="92"/>
      <c r="B136" s="108"/>
      <c r="C136" s="37"/>
      <c r="D136" s="37"/>
      <c r="E136" s="109" t="s">
        <v>10</v>
      </c>
      <c r="F136" s="109" t="s">
        <v>71</v>
      </c>
      <c r="G136" s="88">
        <v>0</v>
      </c>
      <c r="H136" s="88">
        <v>26000</v>
      </c>
      <c r="I136" s="88">
        <f t="shared" si="2"/>
        <v>-26000</v>
      </c>
      <c r="J136" s="89" t="str">
        <f t="shared" si="3"/>
        <v>***</v>
      </c>
      <c r="K136" s="36"/>
      <c r="L136" s="36"/>
      <c r="N136" s="107"/>
    </row>
    <row r="137" spans="1:14" ht="15">
      <c r="A137" s="92"/>
      <c r="B137" s="108"/>
      <c r="C137" s="37"/>
      <c r="D137" s="37"/>
      <c r="E137" s="109" t="s">
        <v>11</v>
      </c>
      <c r="F137" s="109" t="s">
        <v>31</v>
      </c>
      <c r="G137" s="88">
        <v>0</v>
      </c>
      <c r="H137" s="88">
        <v>58000</v>
      </c>
      <c r="I137" s="88">
        <f t="shared" si="2"/>
        <v>-58000</v>
      </c>
      <c r="J137" s="89" t="str">
        <f t="shared" si="3"/>
        <v>***</v>
      </c>
      <c r="K137" s="36"/>
      <c r="L137" s="36"/>
      <c r="N137" s="107"/>
    </row>
    <row r="138" spans="1:14" ht="15">
      <c r="A138" s="92"/>
      <c r="B138" s="108"/>
      <c r="C138" s="37"/>
      <c r="D138" s="37"/>
      <c r="E138" s="109" t="s">
        <v>13</v>
      </c>
      <c r="F138" s="109" t="s">
        <v>79</v>
      </c>
      <c r="G138" s="88">
        <v>0</v>
      </c>
      <c r="H138" s="88">
        <v>33000</v>
      </c>
      <c r="I138" s="88">
        <f t="shared" si="2"/>
        <v>-33000</v>
      </c>
      <c r="J138" s="89" t="str">
        <f t="shared" si="3"/>
        <v>***</v>
      </c>
      <c r="K138" s="36"/>
      <c r="L138" s="36"/>
      <c r="N138" s="107"/>
    </row>
    <row r="139" spans="1:14" ht="15">
      <c r="A139" s="92"/>
      <c r="B139" s="108"/>
      <c r="C139" s="37"/>
      <c r="D139" s="37"/>
      <c r="E139" s="109" t="s">
        <v>14</v>
      </c>
      <c r="F139" s="109" t="s">
        <v>82</v>
      </c>
      <c r="G139" s="88">
        <v>0</v>
      </c>
      <c r="H139" s="88">
        <v>12000</v>
      </c>
      <c r="I139" s="88">
        <f t="shared" si="2"/>
        <v>-12000</v>
      </c>
      <c r="J139" s="89" t="str">
        <f t="shared" si="3"/>
        <v>***</v>
      </c>
      <c r="K139" s="36"/>
      <c r="L139" s="36"/>
      <c r="N139" s="107"/>
    </row>
    <row r="140" spans="1:14" ht="15">
      <c r="A140" s="92"/>
      <c r="B140" s="108"/>
      <c r="C140" s="37"/>
      <c r="D140" s="37"/>
      <c r="E140" s="109" t="s">
        <v>16</v>
      </c>
      <c r="F140" s="109" t="s">
        <v>46</v>
      </c>
      <c r="G140" s="88">
        <v>0</v>
      </c>
      <c r="H140" s="88">
        <v>6000</v>
      </c>
      <c r="I140" s="88">
        <f t="shared" si="2"/>
        <v>-6000</v>
      </c>
      <c r="J140" s="89" t="str">
        <f t="shared" si="3"/>
        <v>***</v>
      </c>
      <c r="K140" s="36"/>
      <c r="L140" s="36"/>
      <c r="N140" s="107"/>
    </row>
    <row r="141" spans="1:14" ht="15">
      <c r="A141" s="92"/>
      <c r="B141" s="108"/>
      <c r="C141" s="37"/>
      <c r="D141" s="37"/>
      <c r="E141" s="109" t="s">
        <v>17</v>
      </c>
      <c r="F141" s="109" t="s">
        <v>53</v>
      </c>
      <c r="G141" s="88">
        <v>0</v>
      </c>
      <c r="H141" s="88">
        <v>170000</v>
      </c>
      <c r="I141" s="88">
        <f t="shared" si="2"/>
        <v>-170000</v>
      </c>
      <c r="J141" s="89" t="str">
        <f t="shared" si="3"/>
        <v>***</v>
      </c>
      <c r="K141" s="36"/>
      <c r="L141" s="36"/>
      <c r="N141" s="107"/>
    </row>
    <row r="142" spans="1:14" ht="15">
      <c r="A142" s="92"/>
      <c r="B142" s="108"/>
      <c r="C142" s="37"/>
      <c r="D142" s="37"/>
      <c r="E142" s="109" t="s">
        <v>19</v>
      </c>
      <c r="F142" s="109" t="s">
        <v>43</v>
      </c>
      <c r="G142" s="88">
        <v>0</v>
      </c>
      <c r="H142" s="88">
        <v>24000</v>
      </c>
      <c r="I142" s="88">
        <f t="shared" si="2"/>
        <v>-24000</v>
      </c>
      <c r="J142" s="89" t="str">
        <f t="shared" si="3"/>
        <v>***</v>
      </c>
      <c r="K142" s="36"/>
      <c r="L142" s="36"/>
      <c r="N142" s="107"/>
    </row>
    <row r="143" spans="1:14" ht="15">
      <c r="A143" s="92"/>
      <c r="B143" s="108"/>
      <c r="C143" s="37"/>
      <c r="D143" s="37"/>
      <c r="E143" s="109" t="s">
        <v>20</v>
      </c>
      <c r="F143" s="109" t="s">
        <v>50</v>
      </c>
      <c r="G143" s="88">
        <v>0</v>
      </c>
      <c r="H143" s="88">
        <v>4000</v>
      </c>
      <c r="I143" s="88">
        <f t="shared" si="2"/>
        <v>-4000</v>
      </c>
      <c r="J143" s="89" t="str">
        <f t="shared" si="3"/>
        <v>***</v>
      </c>
      <c r="K143" s="36"/>
      <c r="L143" s="36"/>
      <c r="N143" s="107"/>
    </row>
    <row r="144" spans="1:14" ht="15">
      <c r="A144" s="92"/>
      <c r="B144" s="108"/>
      <c r="C144" s="37"/>
      <c r="D144" s="37"/>
      <c r="E144" s="109" t="s">
        <v>21</v>
      </c>
      <c r="F144" s="109" t="s">
        <v>64</v>
      </c>
      <c r="G144" s="88">
        <v>0</v>
      </c>
      <c r="H144" s="88">
        <v>6000</v>
      </c>
      <c r="I144" s="88">
        <f t="shared" si="2"/>
        <v>-6000</v>
      </c>
      <c r="J144" s="89" t="str">
        <f t="shared" si="3"/>
        <v>***</v>
      </c>
      <c r="K144" s="36"/>
      <c r="L144" s="36"/>
      <c r="N144" s="107"/>
    </row>
    <row r="145" spans="1:14" ht="15">
      <c r="A145" s="92"/>
      <c r="B145" s="108"/>
      <c r="C145" s="37"/>
      <c r="D145" s="37"/>
      <c r="E145" s="109" t="s">
        <v>22</v>
      </c>
      <c r="F145" s="109" t="s">
        <v>68</v>
      </c>
      <c r="G145" s="88">
        <v>0</v>
      </c>
      <c r="H145" s="88">
        <v>3000</v>
      </c>
      <c r="I145" s="88">
        <f t="shared" si="2"/>
        <v>-3000</v>
      </c>
      <c r="J145" s="89" t="str">
        <f t="shared" si="3"/>
        <v>***</v>
      </c>
      <c r="K145" s="36"/>
      <c r="L145" s="36"/>
      <c r="N145" s="107"/>
    </row>
    <row r="146" spans="1:14" ht="15">
      <c r="A146" s="92"/>
      <c r="B146" s="108"/>
      <c r="C146" s="37"/>
      <c r="D146" s="37"/>
      <c r="E146" s="109" t="s">
        <v>25</v>
      </c>
      <c r="F146" s="109" t="s">
        <v>85</v>
      </c>
      <c r="G146" s="88">
        <v>2000901</v>
      </c>
      <c r="H146" s="88">
        <v>0</v>
      </c>
      <c r="I146" s="88">
        <f t="shared" si="2"/>
        <v>2000901</v>
      </c>
      <c r="J146" s="89">
        <f t="shared" si="3"/>
        <v>0</v>
      </c>
      <c r="K146" s="36"/>
      <c r="L146" s="36"/>
      <c r="N146" s="107"/>
    </row>
    <row r="147" spans="1:14" ht="15" hidden="1">
      <c r="A147" s="92"/>
      <c r="B147" s="108"/>
      <c r="C147" s="37">
        <v>3</v>
      </c>
      <c r="D147" s="37"/>
      <c r="E147" s="37"/>
      <c r="F147" s="36"/>
      <c r="G147" s="36"/>
      <c r="H147" s="36"/>
      <c r="I147" s="36"/>
      <c r="J147" s="65"/>
      <c r="K147" s="36"/>
      <c r="L147" s="36"/>
      <c r="N147" s="107"/>
    </row>
    <row r="148" spans="3:14" ht="15" hidden="1">
      <c r="C148">
        <v>2</v>
      </c>
      <c r="F148" s="26"/>
      <c r="G148" s="26"/>
      <c r="H148" s="26"/>
      <c r="I148" s="26"/>
      <c r="J148" s="63"/>
      <c r="N148" s="107"/>
    </row>
    <row r="149" spans="1:14" ht="15">
      <c r="A149" s="39"/>
      <c r="B149" s="22" t="s">
        <v>2</v>
      </c>
      <c r="C149" s="22" t="s">
        <v>47</v>
      </c>
      <c r="D149" s="22"/>
      <c r="E149" s="23"/>
      <c r="F149" s="24"/>
      <c r="G149" s="24">
        <f>SUBTOTAL(9,G150:G163)</f>
        <v>100000</v>
      </c>
      <c r="H149" s="24">
        <f>SUBTOTAL(9,H150:H163)</f>
        <v>100000</v>
      </c>
      <c r="I149" s="24">
        <f>G149-H149</f>
        <v>0</v>
      </c>
      <c r="J149" s="61">
        <f>IF(G149&lt;&gt;0,H149/G149,"***")</f>
        <v>1</v>
      </c>
      <c r="K149" s="79">
        <v>10000</v>
      </c>
      <c r="L149" s="79">
        <v>10000</v>
      </c>
      <c r="M149" s="75">
        <f>K149+G149-L149</f>
        <v>100000</v>
      </c>
      <c r="N149" s="75">
        <f>M149-H149</f>
        <v>0</v>
      </c>
    </row>
    <row r="150" spans="1:14" ht="15" hidden="1">
      <c r="A150" s="40"/>
      <c r="B150" s="45"/>
      <c r="C150" s="21"/>
      <c r="D150" s="21"/>
      <c r="E150" s="21"/>
      <c r="F150" s="25"/>
      <c r="G150" s="25"/>
      <c r="H150" s="25"/>
      <c r="I150" s="25"/>
      <c r="J150" s="62"/>
      <c r="N150" s="107"/>
    </row>
    <row r="151" spans="1:14" ht="15">
      <c r="A151" s="41"/>
      <c r="B151" s="46"/>
      <c r="C151" s="118" t="s">
        <v>35</v>
      </c>
      <c r="D151" s="118"/>
      <c r="E151" s="118" t="s">
        <v>83</v>
      </c>
      <c r="F151" s="119"/>
      <c r="G151" s="119">
        <f>SUBTOTAL(9,G152:G155)</f>
        <v>5000</v>
      </c>
      <c r="H151" s="119">
        <f>SUBTOTAL(9,H152:H155)</f>
        <v>5000</v>
      </c>
      <c r="I151" s="119">
        <f>G151-H151</f>
        <v>0</v>
      </c>
      <c r="J151" s="120">
        <f>IF(G151&lt;&gt;0,H151/G151,"***")</f>
        <v>1</v>
      </c>
      <c r="K151" s="119">
        <v>0</v>
      </c>
      <c r="L151" s="119">
        <v>0</v>
      </c>
      <c r="M151" s="121">
        <f>G151+K151-L151</f>
        <v>5000</v>
      </c>
      <c r="N151" s="121">
        <f>H151-M151</f>
        <v>0</v>
      </c>
    </row>
    <row r="152" spans="1:14" ht="15" hidden="1">
      <c r="A152" s="92"/>
      <c r="B152" s="108"/>
      <c r="C152" s="37"/>
      <c r="D152" s="37"/>
      <c r="E152" s="37"/>
      <c r="F152" s="36"/>
      <c r="G152" s="36"/>
      <c r="H152" s="36"/>
      <c r="I152" s="36"/>
      <c r="J152" s="65"/>
      <c r="K152" s="36"/>
      <c r="L152" s="36"/>
      <c r="N152" s="107"/>
    </row>
    <row r="153" spans="1:14" ht="15">
      <c r="A153" s="92"/>
      <c r="B153" s="108"/>
      <c r="C153" s="37"/>
      <c r="D153" s="37"/>
      <c r="E153" s="109" t="s">
        <v>19</v>
      </c>
      <c r="F153" s="109" t="s">
        <v>43</v>
      </c>
      <c r="G153" s="88">
        <v>0</v>
      </c>
      <c r="H153" s="88">
        <v>5000</v>
      </c>
      <c r="I153" s="88">
        <f>G153-H153</f>
        <v>-5000</v>
      </c>
      <c r="J153" s="89" t="str">
        <f>IF(G153&lt;&gt;0,H153/G153,"***")</f>
        <v>***</v>
      </c>
      <c r="K153" s="36"/>
      <c r="L153" s="36"/>
      <c r="N153" s="107"/>
    </row>
    <row r="154" spans="1:14" ht="15">
      <c r="A154" s="92"/>
      <c r="B154" s="108"/>
      <c r="C154" s="37"/>
      <c r="D154" s="37"/>
      <c r="E154" s="109" t="s">
        <v>24</v>
      </c>
      <c r="F154" s="109" t="s">
        <v>74</v>
      </c>
      <c r="G154" s="88">
        <v>5000</v>
      </c>
      <c r="H154" s="88">
        <v>0</v>
      </c>
      <c r="I154" s="88">
        <f>G154-H154</f>
        <v>5000</v>
      </c>
      <c r="J154" s="89">
        <f>IF(G154&lt;&gt;0,H154/G154,"***")</f>
        <v>0</v>
      </c>
      <c r="K154" s="36"/>
      <c r="L154" s="36"/>
      <c r="N154" s="107"/>
    </row>
    <row r="155" spans="1:14" ht="15" hidden="1">
      <c r="A155" s="92"/>
      <c r="B155" s="108"/>
      <c r="C155" s="37">
        <v>3</v>
      </c>
      <c r="D155" s="37"/>
      <c r="E155" s="37"/>
      <c r="F155" s="36"/>
      <c r="G155" s="36"/>
      <c r="H155" s="36"/>
      <c r="I155" s="36"/>
      <c r="J155" s="65"/>
      <c r="K155" s="36"/>
      <c r="L155" s="36"/>
      <c r="N155" s="107"/>
    </row>
    <row r="156" spans="1:14" ht="15">
      <c r="A156" s="41"/>
      <c r="B156" s="46"/>
      <c r="C156" s="118" t="s">
        <v>37</v>
      </c>
      <c r="D156" s="118"/>
      <c r="E156" s="118" t="s">
        <v>70</v>
      </c>
      <c r="F156" s="119"/>
      <c r="G156" s="119">
        <f>SUBTOTAL(9,G157:G162)</f>
        <v>95000</v>
      </c>
      <c r="H156" s="119">
        <f>SUBTOTAL(9,H157:H162)</f>
        <v>95000</v>
      </c>
      <c r="I156" s="119">
        <f>G156-H156</f>
        <v>0</v>
      </c>
      <c r="J156" s="120">
        <f>IF(G156&lt;&gt;0,H156/G156,"***")</f>
        <v>1</v>
      </c>
      <c r="K156" s="119">
        <v>10000</v>
      </c>
      <c r="L156" s="119">
        <v>10000</v>
      </c>
      <c r="M156" s="121">
        <f>G156+K156-L156</f>
        <v>95000</v>
      </c>
      <c r="N156" s="121">
        <f>H156-M156</f>
        <v>0</v>
      </c>
    </row>
    <row r="157" spans="1:14" ht="15" hidden="1">
      <c r="A157" s="92"/>
      <c r="B157" s="108"/>
      <c r="C157" s="37"/>
      <c r="D157" s="37"/>
      <c r="E157" s="37"/>
      <c r="F157" s="36"/>
      <c r="G157" s="36"/>
      <c r="H157" s="36"/>
      <c r="I157" s="36"/>
      <c r="J157" s="65"/>
      <c r="K157" s="36"/>
      <c r="L157" s="36"/>
      <c r="N157" s="107"/>
    </row>
    <row r="158" spans="1:14" ht="15">
      <c r="A158" s="92"/>
      <c r="B158" s="108"/>
      <c r="C158" s="37"/>
      <c r="D158" s="37"/>
      <c r="E158" s="109" t="s">
        <v>4</v>
      </c>
      <c r="F158" s="109" t="s">
        <v>67</v>
      </c>
      <c r="G158" s="88">
        <v>0</v>
      </c>
      <c r="H158" s="88">
        <v>20000</v>
      </c>
      <c r="I158" s="88">
        <f>G158-H158</f>
        <v>-20000</v>
      </c>
      <c r="J158" s="89" t="str">
        <f>IF(G158&lt;&gt;0,H158/G158,"***")</f>
        <v>***</v>
      </c>
      <c r="K158" s="36"/>
      <c r="L158" s="36"/>
      <c r="N158" s="107"/>
    </row>
    <row r="159" spans="1:14" ht="15">
      <c r="A159" s="92"/>
      <c r="B159" s="108"/>
      <c r="C159" s="37"/>
      <c r="D159" s="37"/>
      <c r="E159" s="109" t="s">
        <v>9</v>
      </c>
      <c r="F159" s="109" t="s">
        <v>78</v>
      </c>
      <c r="G159" s="88">
        <v>0</v>
      </c>
      <c r="H159" s="88">
        <v>5000</v>
      </c>
      <c r="I159" s="88">
        <f>G159-H159</f>
        <v>-5000</v>
      </c>
      <c r="J159" s="89" t="str">
        <f>IF(G159&lt;&gt;0,H159/G159,"***")</f>
        <v>***</v>
      </c>
      <c r="K159" s="36"/>
      <c r="L159" s="36"/>
      <c r="N159" s="107"/>
    </row>
    <row r="160" spans="1:14" ht="15">
      <c r="A160" s="92"/>
      <c r="B160" s="108"/>
      <c r="C160" s="37"/>
      <c r="D160" s="37"/>
      <c r="E160" s="109" t="s">
        <v>17</v>
      </c>
      <c r="F160" s="109" t="s">
        <v>53</v>
      </c>
      <c r="G160" s="88">
        <v>0</v>
      </c>
      <c r="H160" s="88">
        <v>70000</v>
      </c>
      <c r="I160" s="88">
        <f>G160-H160</f>
        <v>-70000</v>
      </c>
      <c r="J160" s="89" t="str">
        <f>IF(G160&lt;&gt;0,H160/G160,"***")</f>
        <v>***</v>
      </c>
      <c r="K160" s="36"/>
      <c r="L160" s="36"/>
      <c r="N160" s="107"/>
    </row>
    <row r="161" spans="1:14" ht="15">
      <c r="A161" s="92"/>
      <c r="B161" s="108"/>
      <c r="C161" s="37"/>
      <c r="D161" s="37"/>
      <c r="E161" s="109" t="s">
        <v>24</v>
      </c>
      <c r="F161" s="109" t="s">
        <v>74</v>
      </c>
      <c r="G161" s="88">
        <v>95000</v>
      </c>
      <c r="H161" s="88">
        <v>0</v>
      </c>
      <c r="I161" s="88">
        <f>G161-H161</f>
        <v>95000</v>
      </c>
      <c r="J161" s="89">
        <f>IF(G161&lt;&gt;0,H161/G161,"***")</f>
        <v>0</v>
      </c>
      <c r="K161" s="36"/>
      <c r="L161" s="36"/>
      <c r="N161" s="107"/>
    </row>
    <row r="162" spans="1:14" ht="15" hidden="1">
      <c r="A162" s="92"/>
      <c r="B162" s="108"/>
      <c r="C162" s="37">
        <v>3</v>
      </c>
      <c r="D162" s="37"/>
      <c r="E162" s="37"/>
      <c r="F162" s="36"/>
      <c r="G162" s="36"/>
      <c r="H162" s="36"/>
      <c r="I162" s="36"/>
      <c r="J162" s="65"/>
      <c r="K162" s="36"/>
      <c r="L162" s="36"/>
      <c r="N162" s="107"/>
    </row>
    <row r="163" spans="3:14" ht="15" hidden="1">
      <c r="C163">
        <v>2</v>
      </c>
      <c r="F163" s="26"/>
      <c r="G163" s="26"/>
      <c r="H163" s="26"/>
      <c r="I163" s="26"/>
      <c r="J163" s="63"/>
      <c r="N163" s="107"/>
    </row>
    <row r="164" spans="3:14" ht="15" hidden="1">
      <c r="C164">
        <v>1</v>
      </c>
      <c r="F164" s="26"/>
      <c r="G164" s="26"/>
      <c r="H164" s="26"/>
      <c r="I164" s="26"/>
      <c r="J164" s="63"/>
      <c r="N164" s="107"/>
    </row>
    <row r="165" spans="3:14" ht="15" hidden="1">
      <c r="C165" t="s">
        <v>0</v>
      </c>
      <c r="F165" s="26"/>
      <c r="G165" s="26"/>
      <c r="H165" s="26"/>
      <c r="I165" s="26"/>
      <c r="J165" s="63"/>
      <c r="N165" s="107"/>
    </row>
    <row r="166" spans="1:14" ht="15">
      <c r="A166" s="15" t="s">
        <v>38</v>
      </c>
      <c r="B166" s="15"/>
      <c r="C166" s="15"/>
      <c r="D166" s="15"/>
      <c r="E166" s="15"/>
      <c r="F166" s="16"/>
      <c r="G166" s="16">
        <f>SUBTOTAL(9,G119:G165)</f>
        <v>2188145</v>
      </c>
      <c r="H166" s="16">
        <f>SUBTOTAL(9,H119:H165)</f>
        <v>2188145</v>
      </c>
      <c r="I166" s="16">
        <f>F166-H166</f>
        <v>-2188145</v>
      </c>
      <c r="J166" s="64">
        <f>IF(G166&lt;&gt;0,H166/G166,"***")</f>
        <v>1</v>
      </c>
      <c r="K166" s="16">
        <f>F105</f>
        <v>10000</v>
      </c>
      <c r="L166" s="16">
        <f>F106</f>
        <v>10000</v>
      </c>
      <c r="M166" s="16">
        <f>G166+K166-L166</f>
        <v>2188145</v>
      </c>
      <c r="N166" s="16">
        <f>M166-H166</f>
        <v>0</v>
      </c>
    </row>
  </sheetData>
  <sheetProtection/>
  <mergeCells count="2">
    <mergeCell ref="A4:J4"/>
    <mergeCell ref="A3:J3"/>
  </mergeCells>
  <conditionalFormatting sqref="J117:J118 J127 J151:J152 J155 J128:J129 J147 J156:J157 J162">
    <cfRule type="cellIs" priority="1" dxfId="2" operator="greaterThan" stopIfTrue="1">
      <formula>100</formula>
    </cfRule>
  </conditionalFormatting>
  <conditionalFormatting sqref="J119:J126 J153:J154 J130:J146 J158:J161">
    <cfRule type="cellIs" priority="2" dxfId="2" operator="greaterThan" stopIfTrue="1">
      <formula>100</formula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VIDA</cp:lastModifiedBy>
  <cp:lastPrinted>2014-09-25T12:49:42Z</cp:lastPrinted>
  <dcterms:created xsi:type="dcterms:W3CDTF">2014-09-10T12:00:17Z</dcterms:created>
  <dcterms:modified xsi:type="dcterms:W3CDTF">2019-09-27T06:25:44Z</dcterms:modified>
  <cp:category/>
  <cp:version/>
  <cp:contentType/>
  <cp:contentStatus/>
</cp:coreProperties>
</file>